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23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Legenda de Cores" sheetId="1" r:id="rId4"/>
    <sheet state="visible" name="Planilha de custo" sheetId="2" r:id="rId5"/>
    <sheet state="hidden" name="Resumo" sheetId="3" r:id="rId6"/>
    <sheet state="hidden" name="Fornecedores" sheetId="4" r:id="rId7"/>
    <sheet state="visible" name="FT NEW" sheetId="5" r:id="rId8"/>
    <sheet state="hidden" name="Molho Bechamel - T" sheetId="6" r:id="rId9"/>
    <sheet state="hidden" name="Molho Salada Peruá - T" sheetId="7" r:id="rId10"/>
    <sheet state="hidden" name="Molho Barbecue - T" sheetId="8" r:id="rId11"/>
    <sheet state="hidden" name="Gnocchi - T" sheetId="9" r:id="rId12"/>
    <sheet state="hidden" name="Frango Marinado - T" sheetId="10" r:id="rId13"/>
    <sheet state="hidden" name="Costelinha Temperada - T" sheetId="11" r:id="rId14"/>
    <sheet state="hidden" name="Camarão na Manteiga - T" sheetId="12" r:id="rId15"/>
    <sheet state="hidden" name="Beef Bourguignon - T" sheetId="13" r:id="rId16"/>
    <sheet state="hidden" name="Spatzle - T " sheetId="14" r:id="rId17"/>
    <sheet state="hidden" name="Spaghetti Carbonara - T" sheetId="15" r:id="rId18"/>
    <sheet state="hidden" name="Batatas Coradas - G" sheetId="16" r:id="rId19"/>
    <sheet state="hidden" name="Farofa de Pão - G" sheetId="17" r:id="rId20"/>
    <sheet state="hidden" name="Coleslaw - G" sheetId="18" r:id="rId21"/>
    <sheet state="hidden" name="Arroz Branco - G" sheetId="19" r:id="rId22"/>
    <sheet state="hidden" name="Spatzle - G" sheetId="20" r:id="rId23"/>
    <sheet state="hidden" name="Penne" sheetId="21" r:id="rId24"/>
    <sheet state="hidden" name="Gnocchi do Politi - RO" sheetId="22" r:id="rId25"/>
    <sheet state="hidden" name="Risoto Primavera - RO" sheetId="23" r:id="rId26"/>
    <sheet state="hidden" name="Beef Bourguignon - RO" sheetId="24" r:id="rId27"/>
    <sheet state="hidden" name="Pudim de Leite - S" sheetId="25" r:id="rId28"/>
    <sheet state="hidden" name="Cheesecake - S" sheetId="26" r:id="rId29"/>
    <sheet state="hidden" name="Calda de Frutas Vermelhas" sheetId="27" r:id="rId30"/>
    <sheet state="hidden" name="Mousse de Limão - S" sheetId="28" r:id="rId31"/>
    <sheet state="hidden" name="Mousse de Maracujá - S" sheetId="29" r:id="rId32"/>
    <sheet state="hidden" name="Banoffe Pie" sheetId="30" r:id="rId33"/>
    <sheet state="hidden" name="Banoffe Pie pote" sheetId="31" r:id="rId34"/>
    <sheet state="hidden" name="Salada Peruá - PF" sheetId="32" r:id="rId35"/>
    <sheet state="visible" name="Polpetone " sheetId="33" r:id="rId36"/>
    <sheet state="visible" name="Molho de Tomate com pedaços" sheetId="34" r:id="rId37"/>
    <sheet state="visible" name="Purê de Batata" sheetId="35" r:id="rId38"/>
    <sheet state="visible" name="Polpetone" sheetId="36" r:id="rId39"/>
    <sheet state="hidden" name="Tartar de Salmão - PF" sheetId="37" r:id="rId40"/>
    <sheet state="hidden" name="Costelinha Suina Barbecue " sheetId="38" r:id="rId41"/>
    <sheet state="hidden" name="Steak Tartar - PF" sheetId="39" r:id="rId42"/>
    <sheet state="hidden" name="Macarrão com Camarão" sheetId="40" r:id="rId43"/>
    <sheet state="hidden" name="Risoto Primavera - PF" sheetId="41" r:id="rId44"/>
    <sheet state="hidden" name="Beef Bourguignon - PF" sheetId="42" r:id="rId45"/>
    <sheet state="hidden" name="Beef Bourguignon Spazl - PF " sheetId="43" r:id="rId46"/>
    <sheet state="hidden" name="Gnocchi do Politi - PF" sheetId="44" r:id="rId47"/>
    <sheet state="hidden" name="Purê de Batata - PF" sheetId="45" r:id="rId48"/>
    <sheet state="hidden" name="Arroz Branco - PF" sheetId="46" r:id="rId49"/>
    <sheet state="hidden" name="Molho de Tomate - PF" sheetId="47" r:id="rId50"/>
    <sheet state="hidden" name="Spatzle - PF" sheetId="48" r:id="rId51"/>
    <sheet state="hidden" name="Spaghetti Carbonara - PF" sheetId="49" r:id="rId52"/>
    <sheet state="hidden" name="Pudim de Leite - PF " sheetId="50" r:id="rId53"/>
    <sheet state="hidden" name="Cheesecake com Calda - PF" sheetId="51" r:id="rId54"/>
    <sheet state="hidden" name="Mousse de Limão - PF" sheetId="52" r:id="rId55"/>
    <sheet state="hidden" name="Mousse de Maracujá - PF" sheetId="53" r:id="rId56"/>
    <sheet state="hidden" name="Banoffee Pie" sheetId="54" r:id="rId57"/>
  </sheets>
  <externalReferences>
    <externalReference r:id="rId58"/>
  </externalReferences>
  <definedNames>
    <definedName hidden="1" localSheetId="1" name="_xlnm._FilterDatabase">'Planilha de custo'!$B$3:$E$181</definedName>
  </definedNames>
  <calcPr/>
  <extLst>
    <ext uri="GoogleSheetsCustomDataVersion2">
      <go:sheetsCustomData xmlns:go="http://customooxmlschemas.google.com/" r:id="rId59" roundtripDataChecksum="4e286T/iimWdBPy8CwNsjICTWcrM0mS+9Uy2EoQA+dw="/>
    </ext>
  </extLst>
</workbook>
</file>

<file path=xl/sharedStrings.xml><?xml version="1.0" encoding="utf-8"?>
<sst xmlns="http://schemas.openxmlformats.org/spreadsheetml/2006/main" count="2168" uniqueCount="597">
  <si>
    <t xml:space="preserve">LEGENDA DE CORES ABAS </t>
  </si>
  <si>
    <t>Receita Original</t>
  </si>
  <si>
    <t>LARANJA</t>
  </si>
  <si>
    <t>Transformação</t>
  </si>
  <si>
    <t>VERMELHO</t>
  </si>
  <si>
    <t>Prato Final</t>
  </si>
  <si>
    <t>VERDE</t>
  </si>
  <si>
    <t>Guarnição</t>
  </si>
  <si>
    <t>AZUL</t>
  </si>
  <si>
    <t>PLANILHA DE CUSTO</t>
  </si>
  <si>
    <t>COD</t>
  </si>
  <si>
    <t>PRODUTO</t>
  </si>
  <si>
    <t>UND</t>
  </si>
  <si>
    <t>CUSTO</t>
  </si>
  <si>
    <t>UNIDADE DE MEDIDA</t>
  </si>
  <si>
    <t>GRUPO</t>
  </si>
  <si>
    <t>10.40.009</t>
  </si>
  <si>
    <t>Açucar</t>
  </si>
  <si>
    <t>kg</t>
  </si>
  <si>
    <t>KG</t>
  </si>
  <si>
    <t>MP</t>
  </si>
  <si>
    <t>10.10.002</t>
  </si>
  <si>
    <t>Alho</t>
  </si>
  <si>
    <t>LT</t>
  </si>
  <si>
    <t>HORTIFRUTI</t>
  </si>
  <si>
    <t>10.40.007</t>
  </si>
  <si>
    <t>Azeite</t>
  </si>
  <si>
    <t>lt</t>
  </si>
  <si>
    <t>ML</t>
  </si>
  <si>
    <t>PROTEINAS</t>
  </si>
  <si>
    <t>10.40.006</t>
  </si>
  <si>
    <t>Base de Tomate</t>
  </si>
  <si>
    <t>LATICINIOS</t>
  </si>
  <si>
    <t>10.10.006</t>
  </si>
  <si>
    <t>Batata Lavada</t>
  </si>
  <si>
    <t>MERCEARIA</t>
  </si>
  <si>
    <t>10.50.008</t>
  </si>
  <si>
    <t>Bowl 750ml - (Batata Corada)</t>
  </si>
  <si>
    <t>und</t>
  </si>
  <si>
    <t>DESC / BEM</t>
  </si>
  <si>
    <t>10.50.013</t>
  </si>
  <si>
    <t>Colher descartável</t>
  </si>
  <si>
    <t>PP</t>
  </si>
  <si>
    <t>10.30.004</t>
  </si>
  <si>
    <t>Creme de Leite Fresco</t>
  </si>
  <si>
    <t>MOLHOS</t>
  </si>
  <si>
    <t>10.50.017</t>
  </si>
  <si>
    <t>Etiqueta</t>
  </si>
  <si>
    <t>10.40.004</t>
  </si>
  <si>
    <t>Farinha de Rosca</t>
  </si>
  <si>
    <t>ACOMPANHAMENTOS</t>
  </si>
  <si>
    <t>10.40.003</t>
  </si>
  <si>
    <t>Farinha de trigo</t>
  </si>
  <si>
    <t>PF</t>
  </si>
  <si>
    <t>10.50.018</t>
  </si>
  <si>
    <t>Guardanapo</t>
  </si>
  <si>
    <t>CARNES</t>
  </si>
  <si>
    <t>10.30.003</t>
  </si>
  <si>
    <t>Leite</t>
  </si>
  <si>
    <t>10.10.004</t>
  </si>
  <si>
    <t>Manjericão</t>
  </si>
  <si>
    <t>10.30.005</t>
  </si>
  <si>
    <t>Manteiga</t>
  </si>
  <si>
    <t>20.10.001</t>
  </si>
  <si>
    <t>Molho de Tomate com Pedaços</t>
  </si>
  <si>
    <t>10.40.005</t>
  </si>
  <si>
    <t>Óleo</t>
  </si>
  <si>
    <t>10.10.003</t>
  </si>
  <si>
    <t>Ovos</t>
  </si>
  <si>
    <t>10.20.001</t>
  </si>
  <si>
    <t>Patinho</t>
  </si>
  <si>
    <t>10.40.002</t>
  </si>
  <si>
    <t>Pimenta do Reino branca</t>
  </si>
  <si>
    <t>10.40.008</t>
  </si>
  <si>
    <t>Pimenta do Reino preta</t>
  </si>
  <si>
    <t>20.20.001</t>
  </si>
  <si>
    <t>Porção Polpetone</t>
  </si>
  <si>
    <t>10.50.006</t>
  </si>
  <si>
    <t>Pote  Quadrado - 600ml - (BC/Beef)</t>
  </si>
  <si>
    <t>10.50.007</t>
  </si>
  <si>
    <t>Pote  Retangular 500ml - (Risoto)</t>
  </si>
  <si>
    <t>10.50.012</t>
  </si>
  <si>
    <t>Pote Cristal 150ml</t>
  </si>
  <si>
    <t>10.50.011</t>
  </si>
  <si>
    <t>Pote de Pudim</t>
  </si>
  <si>
    <t>10.50.002</t>
  </si>
  <si>
    <t>Pote Quadrado - 220ml -c/lacre (Molho/Creme)</t>
  </si>
  <si>
    <t>10.50.003</t>
  </si>
  <si>
    <t>Pote Redondo -  145ml - (farofa/Parmesão)</t>
  </si>
  <si>
    <t>10.50.009</t>
  </si>
  <si>
    <t>Pote Redondo - 250ml - (T/S/C)</t>
  </si>
  <si>
    <t>10.50.004</t>
  </si>
  <si>
    <t>Pote Retangular -  1000ml - (Costela)</t>
  </si>
  <si>
    <t>10.50.001</t>
  </si>
  <si>
    <t>Pote Retangular - 1000ml - (Salada)</t>
  </si>
  <si>
    <t>10.50.010</t>
  </si>
  <si>
    <t>Pote Retangular - 250ml - (Purê)</t>
  </si>
  <si>
    <t>10.50.005</t>
  </si>
  <si>
    <t>Pote Retangular - 750ml - (C/P/G)</t>
  </si>
  <si>
    <t>20.30.001</t>
  </si>
  <si>
    <t>Purê de Batata</t>
  </si>
  <si>
    <t>10.30.001</t>
  </si>
  <si>
    <t>Queijo Mussarela</t>
  </si>
  <si>
    <t>10.30.002</t>
  </si>
  <si>
    <t>Queijo Parmesao</t>
  </si>
  <si>
    <t>10.50.016</t>
  </si>
  <si>
    <t>Sacola Kraft 32x20x30 c/10</t>
  </si>
  <si>
    <t>10.50.015</t>
  </si>
  <si>
    <t>Sacola Kraft 32x20x38 c/10</t>
  </si>
  <si>
    <t>10.50.014</t>
  </si>
  <si>
    <t>Sacola Kraft34x14x24 - HM</t>
  </si>
  <si>
    <t>10.40.001</t>
  </si>
  <si>
    <t>Sal</t>
  </si>
  <si>
    <t>10.10.001</t>
  </si>
  <si>
    <t>Salsinha</t>
  </si>
  <si>
    <t>10.10.005</t>
  </si>
  <si>
    <t xml:space="preserve">Tomate </t>
  </si>
  <si>
    <t>CUSTOS</t>
  </si>
  <si>
    <t>CMV</t>
  </si>
  <si>
    <t>CARDÁPIO</t>
  </si>
  <si>
    <t>PESO</t>
  </si>
  <si>
    <t>PREÇO DE VENDA</t>
  </si>
  <si>
    <t>Salada Peruá com Molho Mostarda</t>
  </si>
  <si>
    <t>Macarrão com Camarão</t>
  </si>
  <si>
    <t>Polpettone com Purê de Batatas</t>
  </si>
  <si>
    <t>Gnocchi do Politi</t>
  </si>
  <si>
    <t>Tartar de Salmão com Chantilly de Limão</t>
  </si>
  <si>
    <t>Risoto Primavera</t>
  </si>
  <si>
    <t>Costelinha Suina Barbecue Sauce com Batatas Coradas e Coleslaw</t>
  </si>
  <si>
    <t>Beef Bourguignon com Purê de Batatas</t>
  </si>
  <si>
    <t>Beef Bourguignon com Spätzle</t>
  </si>
  <si>
    <t>Steak Tartar com Batatas Chips</t>
  </si>
  <si>
    <t>Spaghetti Carbonara</t>
  </si>
  <si>
    <t>porção 500gr</t>
  </si>
  <si>
    <t>Arroz Branco</t>
  </si>
  <si>
    <t>BEBIDAS</t>
  </si>
  <si>
    <t xml:space="preserve">Coca Cola </t>
  </si>
  <si>
    <t>lata 350ml</t>
  </si>
  <si>
    <t>Coca Zero</t>
  </si>
  <si>
    <t>Guaraná Antartica</t>
  </si>
  <si>
    <t>Guaraná Antartica Zero</t>
  </si>
  <si>
    <t>Suco Del Vale Lata (Uva, Pessego)</t>
  </si>
  <si>
    <t>lata 290ml</t>
  </si>
  <si>
    <t>Cerveja Heineken LN</t>
  </si>
  <si>
    <t>LN 250ml</t>
  </si>
  <si>
    <t>SOBREMESAS</t>
  </si>
  <si>
    <t>ml</t>
  </si>
  <si>
    <t>Pudim de Leite</t>
  </si>
  <si>
    <t>100gr</t>
  </si>
  <si>
    <t>Cheesecake com Calda de Frutas Vermelhas</t>
  </si>
  <si>
    <t>60gr</t>
  </si>
  <si>
    <t>Mousse de Limão</t>
  </si>
  <si>
    <t>Mousse de Maracujá</t>
  </si>
  <si>
    <t>Banoffee Pie individual</t>
  </si>
  <si>
    <t>120gr</t>
  </si>
  <si>
    <t>C A D A S T R O   DE   F O R N E C E D O R E S</t>
  </si>
  <si>
    <t>Fornecedor</t>
  </si>
  <si>
    <t>Produto</t>
  </si>
  <si>
    <t>Telefone</t>
  </si>
  <si>
    <t>Contato</t>
  </si>
  <si>
    <t>e-mail</t>
  </si>
  <si>
    <t>Razão Social</t>
  </si>
  <si>
    <t>CNPJ</t>
  </si>
  <si>
    <t>Acqua Bella ltda</t>
  </si>
  <si>
    <t>Bebidas</t>
  </si>
  <si>
    <t>2337-7767</t>
  </si>
  <si>
    <t>Katia</t>
  </si>
  <si>
    <t>Adega Zaidão</t>
  </si>
  <si>
    <t>3675-9196 / 3862-0114</t>
  </si>
  <si>
    <t>Fatima</t>
  </si>
  <si>
    <t>Apetito Foods</t>
  </si>
  <si>
    <t>Carnes</t>
  </si>
  <si>
    <t>98259-5403</t>
  </si>
  <si>
    <t>Helena</t>
  </si>
  <si>
    <t xml:space="preserve">Aroumar </t>
  </si>
  <si>
    <t>Diversos</t>
  </si>
  <si>
    <t>9400-1159</t>
  </si>
  <si>
    <t>Rosana</t>
  </si>
  <si>
    <t>Banca de Frios S. Miguel</t>
  </si>
  <si>
    <t>Frios</t>
  </si>
  <si>
    <t>9231-4637 / 3831-4637</t>
  </si>
  <si>
    <t>Elcio</t>
  </si>
  <si>
    <t>Banca de Frios São Miguel Ltda</t>
  </si>
  <si>
    <t>Celmar</t>
  </si>
  <si>
    <t>3501-4078 / 3742-7380</t>
  </si>
  <si>
    <t>Antônio</t>
  </si>
  <si>
    <t>Celmar Emp. Produtos Alimenticios Ltda</t>
  </si>
  <si>
    <t>Centroeste Carnes</t>
  </si>
  <si>
    <t>3904-8267 / 3904-3021 / 99303-6862</t>
  </si>
  <si>
    <t>Ester</t>
  </si>
  <si>
    <t>estercampanha@hotmail.com</t>
  </si>
  <si>
    <t>Centroeste Carnes e Derivados ltda</t>
  </si>
  <si>
    <t>Cia do Wisky</t>
  </si>
  <si>
    <t>5055-6000</t>
  </si>
  <si>
    <t>Marilú/ Fabiana</t>
  </si>
  <si>
    <t>Demil</t>
  </si>
  <si>
    <t>3872-3219 / 2339-0953 / 99135-8294</t>
  </si>
  <si>
    <t>Francisco</t>
  </si>
  <si>
    <t>arosa.perdizes@gmail.com</t>
  </si>
  <si>
    <t>Demil Comércio de Alimentos ltda</t>
  </si>
  <si>
    <t>Fenômeno Bebidas</t>
  </si>
  <si>
    <t>3476-9431</t>
  </si>
  <si>
    <t>Renato</t>
  </si>
  <si>
    <t>fenomenobebidas@gmail.com</t>
  </si>
  <si>
    <t>GE Wada</t>
  </si>
  <si>
    <t>Hortifruti</t>
  </si>
  <si>
    <t>2129-7494</t>
  </si>
  <si>
    <t>Horta do Chef</t>
  </si>
  <si>
    <t>94082-3712</t>
  </si>
  <si>
    <t>IMP Foods</t>
  </si>
  <si>
    <t>99561-4490</t>
  </si>
  <si>
    <t>Layde</t>
  </si>
  <si>
    <t>Irmão Avelino</t>
  </si>
  <si>
    <t>4146-7054 / 4146-7000</t>
  </si>
  <si>
    <t>Eduardo</t>
  </si>
  <si>
    <t>renata.peixoto@iavelino.com.br</t>
  </si>
  <si>
    <t xml:space="preserve">Irmãos Avelino </t>
  </si>
  <si>
    <t>Kairos Global</t>
  </si>
  <si>
    <t>3787-3800 / 3787-3814</t>
  </si>
  <si>
    <t>Karina</t>
  </si>
  <si>
    <t>pedidos01@kairosglobal.com.br</t>
  </si>
  <si>
    <t>Kairos Global Alimentos ltda</t>
  </si>
  <si>
    <t>Ker Frios</t>
  </si>
  <si>
    <t>3735-9095 / 3735-4149 / 3731-8727</t>
  </si>
  <si>
    <t>Zilda</t>
  </si>
  <si>
    <t>vendas2@kerfrios.com.br</t>
  </si>
  <si>
    <t>Ker Frios Comercial ltda</t>
  </si>
  <si>
    <t>Mega 100</t>
  </si>
  <si>
    <t>Diversos/Carnes</t>
  </si>
  <si>
    <t>98123-6373</t>
  </si>
  <si>
    <t>Multifoods</t>
  </si>
  <si>
    <t>3646-6700</t>
  </si>
  <si>
    <t>contato@multifoods.com.br</t>
  </si>
  <si>
    <t>Multifoods Com de Alimentos e Bebidas Ltda</t>
  </si>
  <si>
    <t>Nova Comercial</t>
  </si>
  <si>
    <t>Pescados</t>
  </si>
  <si>
    <t>2107-4100</t>
  </si>
  <si>
    <t>Tatiane</t>
  </si>
  <si>
    <t>tatiane@novacomercial.com.br</t>
  </si>
  <si>
    <t>Nova Comercial Pescados ltda</t>
  </si>
  <si>
    <t>Padaria dom Pepe</t>
  </si>
  <si>
    <t>Paes</t>
  </si>
  <si>
    <t>3831-7402</t>
  </si>
  <si>
    <t>Atendente</t>
  </si>
  <si>
    <t>Porco Feliz</t>
  </si>
  <si>
    <t>Costelinha Outback 6 ribs</t>
  </si>
  <si>
    <t>3322-5400</t>
  </si>
  <si>
    <t>Sun Pescados</t>
  </si>
  <si>
    <t>3645-2241/ 99651-1981</t>
  </si>
  <si>
    <t>Changua</t>
  </si>
  <si>
    <t>Sun Comércio de Pescados ltda</t>
  </si>
  <si>
    <t>FICHA TÉCNICA</t>
  </si>
  <si>
    <t>Referência</t>
  </si>
  <si>
    <t>Custo Total</t>
  </si>
  <si>
    <t>Prato</t>
  </si>
  <si>
    <t>Custo Porção /kg</t>
  </si>
  <si>
    <t>Rendimento / kg</t>
  </si>
  <si>
    <t>Cod</t>
  </si>
  <si>
    <t>Quantidade Liq.</t>
  </si>
  <si>
    <t>Unidade</t>
  </si>
  <si>
    <t>Preço Bruto</t>
  </si>
  <si>
    <t>Rendimento</t>
  </si>
  <si>
    <t>Quantidade Bruta</t>
  </si>
  <si>
    <t>Preço Líquido</t>
  </si>
  <si>
    <t>TOTAL</t>
  </si>
  <si>
    <t>Modo de Fazer</t>
  </si>
  <si>
    <t>Foto</t>
  </si>
  <si>
    <t>Molho Bechamel</t>
  </si>
  <si>
    <t>Rendimento (porções)/lt</t>
  </si>
  <si>
    <t>Quantidade</t>
  </si>
  <si>
    <t>litro</t>
  </si>
  <si>
    <t>Noz moscada</t>
  </si>
  <si>
    <t>1 - Em uma panela colocar o leite para ferver</t>
  </si>
  <si>
    <t>2 - Em fogo, colocar a manteiga na panela até derreter, adicionar a farinha de trigo, mexer bem até os ingredientes incorporarem.</t>
  </si>
  <si>
    <t>3 - Na mistura incorporar o leite quente devagar, mexendo para não criar grumos, finalizar com sal e noz moscada</t>
  </si>
  <si>
    <t>Molho Salada Peruá</t>
  </si>
  <si>
    <t xml:space="preserve">Mel </t>
  </si>
  <si>
    <t xml:space="preserve">Mostarda  </t>
  </si>
  <si>
    <t>Vinagre Branco</t>
  </si>
  <si>
    <t>1 - Em um bowl acrescentar todos os ingredientes, mexer bem até que todos estejam incorporados</t>
  </si>
  <si>
    <t>Molho Barbecue</t>
  </si>
  <si>
    <t>Rendimento (porções)/kg</t>
  </si>
  <si>
    <t>óleo</t>
  </si>
  <si>
    <t>cebola</t>
  </si>
  <si>
    <t>Açucar Mascavo</t>
  </si>
  <si>
    <t>vinagre branco</t>
  </si>
  <si>
    <t>molho inglês</t>
  </si>
  <si>
    <t>Catchup</t>
  </si>
  <si>
    <t>Louro</t>
  </si>
  <si>
    <t>água mineral</t>
  </si>
  <si>
    <t>sal</t>
  </si>
  <si>
    <t>Chilli em pó</t>
  </si>
  <si>
    <t>Molho Shoyo</t>
  </si>
  <si>
    <t xml:space="preserve">1 - Em uma panela, refogue a cebola no óleo, acrescente o açúcar mascavo e o vinagre e deixe o açúcar dissolver </t>
  </si>
  <si>
    <t xml:space="preserve">2 - Acrescente o molho inglês, o catchup, o louro, o chilli em pó e a água e cozinhe por 30 minutos em fogo baixo ou até o molho engrossar </t>
  </si>
  <si>
    <t>3 - Tempere com sal e pimenta-do-reino, coe e reserve</t>
  </si>
  <si>
    <t>Gnocchi</t>
  </si>
  <si>
    <t>Batata Asterix</t>
  </si>
  <si>
    <t>Farinha de Trigo</t>
  </si>
  <si>
    <t xml:space="preserve">1 Cozinhe bem as batatas, com um pouquinho de sal, até que elas comecem a abrir pequenas ranhuras; </t>
  </si>
  <si>
    <t>2. Descasque as batatas e as passe pelo espremedor para fazer o purê;</t>
  </si>
  <si>
    <t xml:space="preserve">3. Em um bowl, misture bem o ovo ao purê com uma colher de pau. Rale um pouco de noz moscada por cima; </t>
  </si>
  <si>
    <t>4. Acrescente 1 xícara de farinha, incorporando bem a mistura. Use primeiro uma colher de pau, para evitar muita meleca, e depois use as mãos;</t>
  </si>
  <si>
    <t xml:space="preserve"> 5. Transfira a massa para uma superfície lisa e continue a acrescentar a farinha enquanto amassa a mistura, até chegar ao ponto correto do gnocchi;</t>
  </si>
  <si>
    <t xml:space="preserve"> 6. Deixe a massa descansar por, aproximadamente, meia hora; </t>
  </si>
  <si>
    <t xml:space="preserve">7. Na mesma base lisa, corte a massa em tiras e estique cada tira em tubos de 2 cm de diâmetro; </t>
  </si>
  <si>
    <t xml:space="preserve">8. Corte os tubinhos em almofadinhas e reserve em uma bandeja bem enfarinhada; </t>
  </si>
  <si>
    <t>9. Ferva uma panela com água e um pouquinho de sal e coloque os gnocchi em bateladas (suficiente para cobrir a superfície da panela);</t>
  </si>
  <si>
    <t xml:space="preserve"> 10. Retire da panela com uma escumadeira quando os gnocchi subirem de volta à superfície. Transfira a massa diretamente para um “bowl" grande com água fria e bastante gelo para interromper a cocção;</t>
  </si>
  <si>
    <t xml:space="preserve"> 11. Depois de resfriados, remova a água e reserve os gnocchi.</t>
  </si>
  <si>
    <t>Frango Marinado</t>
  </si>
  <si>
    <t>Filé de frango</t>
  </si>
  <si>
    <t>Vinho Branco</t>
  </si>
  <si>
    <t>alho</t>
  </si>
  <si>
    <t>pimenta do reino branca</t>
  </si>
  <si>
    <t xml:space="preserve">1. Prepare uma marinada misturando o vinho branco, alho, azeite, sal e pimenta;                                                                            </t>
  </si>
  <si>
    <t xml:space="preserve">2. Em um recipiente fechado, deixe os peitos de frango descansando dentro da marinada por pelo menos 1/2 hora na geladeira (ideal de um dia para o outro)                                                                                                                                                                                           </t>
  </si>
  <si>
    <t xml:space="preserve">3. Grelhe os filé de frango inteiros em uma panela nervosa até um pouco antes do ponto de cocção, com o frango ainda um pouquinho rosado por dentro. Você pode usar o caldo que sobrou da marinada para finalizar da cocção do frango, dando ainda mais sabor;                                                                                                                                                                                                  </t>
  </si>
  <si>
    <t xml:space="preserve">4. Corte os peitos de frango na transversal, em pedaços de 3 cm de largura. Reserve. </t>
  </si>
  <si>
    <t>Custo Porção /unid</t>
  </si>
  <si>
    <t>Costelinha Temperada</t>
  </si>
  <si>
    <t>Rendimento (porções)/unid</t>
  </si>
  <si>
    <t>açucar mascavo</t>
  </si>
  <si>
    <t>chilli em pó</t>
  </si>
  <si>
    <t>pimenta do reino preta</t>
  </si>
  <si>
    <t>cominho em pó</t>
  </si>
  <si>
    <t>mostarda seca</t>
  </si>
  <si>
    <t>Pimenta Cayenne</t>
  </si>
  <si>
    <t>Costelinha Outback com 6 ribs</t>
  </si>
  <si>
    <t>1. Temperar a Costelinha com os ingredientes</t>
  </si>
  <si>
    <t xml:space="preserve">2. Embalar no aluminio com a carne virada para baixo </t>
  </si>
  <si>
    <t>3. Assar por 2 horas no forno baixo, à 120-130 celsius</t>
  </si>
  <si>
    <t xml:space="preserve"> 4. Enquanto isso, fazer o molho barbecue e as baked potatoes </t>
  </si>
  <si>
    <t>5. Após 2 horas, retirar as costelinhas e aumentar o forno para 180 celsius</t>
  </si>
  <si>
    <t xml:space="preserve"> 6. Pincelar as costelinhas com o molho barbecue, colocar no forno com o alumínio aberto por 10 minutos, repetir a operação por 3 vezes. </t>
  </si>
  <si>
    <t>7. Pincelar uma última vez antes de servir</t>
  </si>
  <si>
    <t>Camarão na Manteiga</t>
  </si>
  <si>
    <t>Camarão cinza congelado sem rabo</t>
  </si>
  <si>
    <t xml:space="preserve">1. Coloque o azeite, acrescente metade do alho picado e, após 30 segundos, disponha metade dos camarões de modo que todos os camarões toquem o fundo da frigideira. Um minuto de cada lado. Remova e reserve; </t>
  </si>
  <si>
    <t>2. Proceda igualmente com a outra metade dos camarões. Reserve;</t>
  </si>
  <si>
    <t xml:space="preserve">Beef Bourguignon </t>
  </si>
  <si>
    <t>Cenoura</t>
  </si>
  <si>
    <t>Cebola</t>
  </si>
  <si>
    <t>Vinho tinto</t>
  </si>
  <si>
    <t>Alecrim</t>
  </si>
  <si>
    <t>Tomilho</t>
  </si>
  <si>
    <t>Alho poró</t>
  </si>
  <si>
    <t>Salshão</t>
  </si>
  <si>
    <t>Cebola echalote</t>
  </si>
  <si>
    <t>Cogumelo paris</t>
  </si>
  <si>
    <t>Caldo de Carne industrializado</t>
  </si>
  <si>
    <t>Água mineral</t>
  </si>
  <si>
    <t xml:space="preserve">Aniz </t>
  </si>
  <si>
    <t>1 - Em um recipiente grande faça uma marinada:junte todos os legumes, a cebola grande picada, o alho porró, o salsão, o alho e os temperos e cubra tudo com o vinho tinto;</t>
  </si>
  <si>
    <t>2 - Deixe a marinada descansar na geladeira de um dia para o outro;</t>
  </si>
  <si>
    <t>3 - Coloque uma frigideira para aquecer em fogo alto;</t>
  </si>
  <si>
    <t>4 - Separe a carne da marinada e esprema ela bem para escorrer todo seu suco (pode-se usar um pano ou uma peneira grande)</t>
  </si>
  <si>
    <t>5 - Refogue o alho e cebola na frigideira e coloque a carne para cozinhar</t>
  </si>
  <si>
    <t>6 - Em uma panela pequena aqueça uma mistura de azeite e óleo</t>
  </si>
  <si>
    <t>7 - Descasque as echalotas e coloque-as na panela para dourar</t>
  </si>
  <si>
    <t>8 - Retire a carne da frigideira e reserve</t>
  </si>
  <si>
    <t>9 - Na mesma frigideira acrescente os cogumelos;</t>
  </si>
  <si>
    <t>10 -Acrescente a água e um pouco de açúcar nas echalotas, espere a água evaporar e o açúcar caramelizar, até que fiquem macias;</t>
  </si>
  <si>
    <t>11 - Coloque toda a marinada na panela onde estão os cogumelos e acrescente o sal, o caldo de carne e o tempero de cebola e cozinhe em fogo baixo, tampado, por 2 horas (ou até a carne ficar macia);</t>
  </si>
  <si>
    <t>12 - No momento de servir, junte à panela as cebolas</t>
  </si>
  <si>
    <t>SPATZLE</t>
  </si>
  <si>
    <t>1 - Em um bowl médio coloque farinha, ovo, sal,pimenta, leite, creme de leite e misture com a ajuda de um "fouet!"</t>
  </si>
  <si>
    <t>2 - Se necessário, ajuste a consistência da massa com mais farinha ou leite. É preciso que esteja cremosa, mas firme.</t>
  </si>
  <si>
    <t>3 - Leve uma panela média com água e um pouco de sal a ebulição (formato livre)</t>
  </si>
  <si>
    <t>Lt</t>
  </si>
  <si>
    <t>Bacon</t>
  </si>
  <si>
    <t>Espaguette</t>
  </si>
  <si>
    <t>Pimenta do Reino Preta</t>
  </si>
  <si>
    <t>Batatas Coradas</t>
  </si>
  <si>
    <t>Batata Bolinha</t>
  </si>
  <si>
    <t>azeite</t>
  </si>
  <si>
    <t>sal grosso</t>
  </si>
  <si>
    <t>Pimentão vermelho</t>
  </si>
  <si>
    <t>tomilho</t>
  </si>
  <si>
    <t>1. Em uma penela com água e sal, cozinhar as batatas</t>
  </si>
  <si>
    <t>2. Em uma forma, despejar as batatas e temperar com sal e pimenta</t>
  </si>
  <si>
    <t>4. Colocar raminhos de tomilho</t>
  </si>
  <si>
    <t xml:space="preserve">5. Colocar os quadradinhos de pimentão Deixar assar por 1/2 hora a 200 celsius </t>
  </si>
  <si>
    <t xml:space="preserve">6. Tirar, dar uma mexidinha e voltar por mais 20 minutos. </t>
  </si>
  <si>
    <t xml:space="preserve">7. Dar mais uma mexida, colocando as partes não bronzeadas para baixo. Assar por mais 15 minutos e tirar. </t>
  </si>
  <si>
    <t>8. Deixar descansar no forno desligado por 10/15 minutos antes de servir</t>
  </si>
  <si>
    <t>Farofa Especial de Pão</t>
  </si>
  <si>
    <t>Pão Francês</t>
  </si>
  <si>
    <r>
      <rPr>
        <rFont val="Noto Sans Symbols"/>
        <color rgb="FF333333"/>
        <sz val="10.0"/>
      </rPr>
      <t xml:space="preserve">1 - </t>
    </r>
    <r>
      <rPr>
        <rFont val="Times New Roman"/>
        <color rgb="FF333333"/>
        <sz val="15.0"/>
      </rPr>
      <t>Lave, seque e debulhe os ramos de alecrim e de tomilho. Descasque o dente de alho. Rasgue o pão francês em fatias grossas.</t>
    </r>
  </si>
  <si>
    <r>
      <rPr>
        <rFont val="Noto Sans Symbols"/>
        <color rgb="FF333333"/>
        <sz val="10.0"/>
      </rPr>
      <t xml:space="preserve">2 - </t>
    </r>
    <r>
      <rPr>
        <rFont val="Times New Roman"/>
        <color rgb="FF333333"/>
        <sz val="7.0"/>
      </rPr>
      <t xml:space="preserve"> </t>
    </r>
    <r>
      <rPr>
        <rFont val="Times New Roman"/>
        <color rgb="FF333333"/>
        <sz val="15.0"/>
      </rPr>
      <t>No processador de alimentos (ou liquidificador), junte o dente de alho, as pedaços  de pão, o azeite e as ervas. Tempere com uma pitada de sal e bata até formar uma farofa grossa.</t>
    </r>
  </si>
  <si>
    <r>
      <rPr>
        <rFont val="Noto Sans Symbols"/>
        <color rgb="FF333333"/>
        <sz val="10.0"/>
      </rPr>
      <t xml:space="preserve">3 - </t>
    </r>
    <r>
      <rPr>
        <rFont val="Times New Roman"/>
        <color rgb="FF333333"/>
        <sz val="7.0"/>
      </rPr>
      <t xml:space="preserve"> </t>
    </r>
    <r>
      <rPr>
        <rFont val="Times New Roman"/>
        <color rgb="FF333333"/>
        <sz val="15.0"/>
      </rPr>
      <t>Transfira a farofa para uma frigideira, de preferência antiaderente, e leve ao fogo médio. Mexa com uma espátula, por cerca de 5 minutos, até dourar. Transfira para uma tigela e deixe esfriar.</t>
    </r>
  </si>
  <si>
    <t>Coleslaw</t>
  </si>
  <si>
    <t xml:space="preserve">Repolho </t>
  </si>
  <si>
    <t>Repolho Roxo</t>
  </si>
  <si>
    <t>Iogurte</t>
  </si>
  <si>
    <t>Maionese</t>
  </si>
  <si>
    <t xml:space="preserve">1- Fatiar em tiras o repolho e cenoura </t>
  </si>
  <si>
    <t>2 - Misturar as porções de repolho, cenoura</t>
  </si>
  <si>
    <t>3 - Acrescer um fio de azeite, sal, pimenta e vinagre, misturar</t>
  </si>
  <si>
    <t>4 - Acrescer o maionse e o iogurte</t>
  </si>
  <si>
    <t>Arroz</t>
  </si>
  <si>
    <t>água Mineral</t>
  </si>
  <si>
    <t>ltr</t>
  </si>
  <si>
    <t>1 - Em uma panela coloque o oleo e a cebola até suar</t>
  </si>
  <si>
    <t>2 - Acrescente o arroz e a água quente, deixar cozinha até secar toda água</t>
  </si>
  <si>
    <t>Spatzle</t>
  </si>
  <si>
    <t>1 - Em uma frigideira, derreter a manteiga, adicionar o Spätzle saltear, acrescentar o sal e salsinha</t>
  </si>
  <si>
    <t>Receita original</t>
  </si>
  <si>
    <t>Penne</t>
  </si>
  <si>
    <t>Penne Rigate</t>
  </si>
  <si>
    <t xml:space="preserve">1. Cozinhar o macarrão conforme o tempo marcado no pacote, só com sal; </t>
  </si>
  <si>
    <t>Gnocchi ao Molho Branco</t>
  </si>
  <si>
    <t>Nhoque</t>
  </si>
  <si>
    <t>1. Na panela do bechamel, acrescente os cogumelos, peito de frango, gnocchi e folhas de espinafre, nesta ordem, mexendo bem a mistura;</t>
  </si>
  <si>
    <t xml:space="preserve"> 2. Finalize a cocção de todos os ingredientes que leva, em média, 5 minutos; </t>
  </si>
  <si>
    <t>3. Continue a ajustar a consistência do molho Ajuste o sal e pimenta a gosto;</t>
  </si>
  <si>
    <t xml:space="preserve">4. Cubra a panela com a mistura de salsinha e parmesão. Se precisar, acerte o sal e a pimenta agora; </t>
  </si>
  <si>
    <t>5. Sirva diretamente na panela</t>
  </si>
  <si>
    <t>Arroz Arborio</t>
  </si>
  <si>
    <t>Alho Poró</t>
  </si>
  <si>
    <t>Couve Flor</t>
  </si>
  <si>
    <t>Ervilha Fresca</t>
  </si>
  <si>
    <t>Shitake</t>
  </si>
  <si>
    <t>Abobrinha italiana</t>
  </si>
  <si>
    <t>1 - Em uma panela refogue a cebola com o azeite, acrescente o arroz. Misture, em seguida acrescente o vinho branco, mexer até evaporar</t>
  </si>
  <si>
    <t xml:space="preserve">2 - </t>
  </si>
  <si>
    <t>SOBREMESA</t>
  </si>
  <si>
    <t>Custo Porção /Unid.</t>
  </si>
  <si>
    <t>Rendimento (porções)/Unid.</t>
  </si>
  <si>
    <t>Leite Condensado</t>
  </si>
  <si>
    <t>Creme de Leite UHT</t>
  </si>
  <si>
    <t>Gelatina sem sabor</t>
  </si>
  <si>
    <t>1 - Dissolva a gelatina sem sabor de acordo com as instruções do fabricante</t>
  </si>
  <si>
    <t>2 - Bata no liquidificador todos os ingredeintes até obter uma massa lisa e homogênea, reserva</t>
  </si>
  <si>
    <t xml:space="preserve">3 -  Coloque o açúcar com a água  em uma forma redonda com fundo central e leve ao fogo até caramelizar, </t>
  </si>
  <si>
    <t>4 - Despeje o líquido na forma e leve a geladeira a´te que fique tomar consistência</t>
  </si>
  <si>
    <t>5 -  Colocar na embalagem descartável</t>
  </si>
  <si>
    <t xml:space="preserve">Cheesecake </t>
  </si>
  <si>
    <t>Biscoito de Maisena</t>
  </si>
  <si>
    <t>Creme Cheese</t>
  </si>
  <si>
    <t>Limão</t>
  </si>
  <si>
    <t>Cheesecake com Frutas Vermelhas</t>
  </si>
  <si>
    <t>Frutas Vermelhas</t>
  </si>
  <si>
    <t>Maracujá</t>
  </si>
  <si>
    <t xml:space="preserve">1 - 1 fio de gordura do bacon picado
2 - 1 colher de sopa de bacon
3 - 1 colher de sopa de cebola caramelizada
4 - 2 conchas média de base de creme de leite
5 - 1 porção de 300gr de espaguete 
6 - Desligue o fogo, acrescente 1 gema, salteie junto com a massa
7 - Finalizar com salsinha e 3 chips de bacon
</t>
  </si>
  <si>
    <t>Banoffe Pie</t>
  </si>
  <si>
    <t>Doce de leite</t>
  </si>
  <si>
    <t>Banana Nanica</t>
  </si>
  <si>
    <t>Canela em pó</t>
  </si>
  <si>
    <t>Banoffe Pie - pote</t>
  </si>
  <si>
    <t>PRATO FINAL</t>
  </si>
  <si>
    <t>Rendimento (porções)</t>
  </si>
  <si>
    <t>Alface lisa</t>
  </si>
  <si>
    <t>Alface americana</t>
  </si>
  <si>
    <t>Rúcula</t>
  </si>
  <si>
    <t>Filé de Frango</t>
  </si>
  <si>
    <t>Gergelim preto</t>
  </si>
  <si>
    <t>Mussarela de Bufala Cereja</t>
  </si>
  <si>
    <r>
      <rPr>
        <rFont val="+mj-lt"/>
        <color theme="1"/>
        <sz val="15.0"/>
      </rPr>
      <t>1.</t>
    </r>
    <r>
      <rPr>
        <rFont val="Calibri"/>
        <color rgb="FF000000"/>
        <sz val="15.0"/>
      </rPr>
      <t>1 porção de alface lisa - 30gr</t>
    </r>
  </si>
  <si>
    <r>
      <rPr>
        <rFont val="+mj-lt"/>
        <color theme="1"/>
        <sz val="15.0"/>
      </rPr>
      <t>2.</t>
    </r>
    <r>
      <rPr>
        <rFont val="Calibri"/>
        <color rgb="FF000000"/>
        <sz val="15.0"/>
      </rPr>
      <t>1 porção de alface americana - 80gr</t>
    </r>
  </si>
  <si>
    <r>
      <rPr>
        <rFont val="+mj-lt"/>
        <color theme="1"/>
        <sz val="15.0"/>
      </rPr>
      <t>3.</t>
    </r>
    <r>
      <rPr>
        <rFont val="Calibri"/>
        <color rgb="FF000000"/>
        <sz val="15.0"/>
      </rPr>
      <t>1 porção de rúcula - 30gr</t>
    </r>
  </si>
  <si>
    <r>
      <rPr>
        <rFont val="+mj-lt"/>
        <color theme="1"/>
        <sz val="15.0"/>
      </rPr>
      <t>4.</t>
    </r>
    <r>
      <rPr>
        <rFont val="Calibri"/>
        <color rgb="FF000000"/>
        <sz val="15.0"/>
      </rPr>
      <t xml:space="preserve">Sal e Pimenta </t>
    </r>
  </si>
  <si>
    <r>
      <rPr>
        <rFont val="+mj-lt"/>
        <color theme="1"/>
        <sz val="15.0"/>
      </rPr>
      <t>5.</t>
    </r>
    <r>
      <rPr>
        <rFont val="Calibri"/>
        <color rgb="FF000000"/>
        <sz val="15.0"/>
      </rPr>
      <t>1 porção de Filé de Frango desfiado – 120gr</t>
    </r>
  </si>
  <si>
    <r>
      <rPr>
        <rFont val="+mj-lt"/>
        <color theme="1"/>
        <sz val="15.0"/>
      </rPr>
      <t>6.</t>
    </r>
    <r>
      <rPr>
        <rFont val="Calibri"/>
        <color rgb="FF000000"/>
        <sz val="15.0"/>
      </rPr>
      <t>7 und. de Mussarela de Búfala</t>
    </r>
  </si>
  <si>
    <r>
      <rPr>
        <rFont val="+mj-lt"/>
        <color theme="1"/>
        <sz val="15.0"/>
      </rPr>
      <t>7.</t>
    </r>
    <r>
      <rPr>
        <rFont val="Calibri"/>
        <color rgb="FF000000"/>
        <sz val="15.0"/>
      </rPr>
      <t>½ colher de Sopa Gergelim – 10gr</t>
    </r>
  </si>
  <si>
    <r>
      <rPr>
        <rFont val="+mj-lt"/>
        <color theme="1"/>
        <sz val="15.0"/>
      </rPr>
      <t>8.</t>
    </r>
    <r>
      <rPr>
        <rFont val="Calibri"/>
        <color rgb="FF000000"/>
        <sz val="15.0"/>
      </rPr>
      <t>1 pote retangular de Molho – 150gr</t>
    </r>
  </si>
  <si>
    <t>Processado</t>
  </si>
  <si>
    <t>Polpetone</t>
  </si>
  <si>
    <t>Custo /kg</t>
  </si>
  <si>
    <t>Custo /UND</t>
  </si>
  <si>
    <t>Rendimento / UND</t>
  </si>
  <si>
    <t>Pimenta do Reino Branca</t>
  </si>
  <si>
    <t>1) Tempere a carne moída com sal e pimenta a gosto e incorpore a salsinha picada;</t>
  </si>
  <si>
    <t>2) Faça 4 discos de 100 g cada com a carne usando um molde (ou a mão mesmo);</t>
  </si>
  <si>
    <t>3) Coloque 2 fatias de mussarela em cima de cada um dos discos e cubra com o outro disco de carne (como um sanduíche). Aperte as bordas com os dedos molhados para “selar” o polpettone;</t>
  </si>
  <si>
    <t>4) Empane do jeito clássico: farinha de trigo, ovos e farinha de rosca;</t>
  </si>
  <si>
    <t>5) Frite em óleo abundante (a temperatura de 180º) durante 5 minutos e reserve</t>
  </si>
  <si>
    <t>6 - Fritar por aproximadamente 2m20s</t>
  </si>
  <si>
    <t>Molho de Tomate com pedaços</t>
  </si>
  <si>
    <t>Custo Porção /lt</t>
  </si>
  <si>
    <t>Rendimento / lt</t>
  </si>
  <si>
    <t>1) Refogue o alho no azeite acrescente o tomate picado, deixe soltar um pouco de água.</t>
  </si>
  <si>
    <t>2) Acerte o sal e a pimenta, rasgue as folhas de manjericão por cima.</t>
  </si>
  <si>
    <t>Polpetone com Purê de Batatas</t>
  </si>
  <si>
    <t>Custo Porção / und</t>
  </si>
  <si>
    <t>Rendimento / und</t>
  </si>
  <si>
    <t>1) Fritar o polpetone no óleo aquecido por 2:30h minutos.</t>
  </si>
  <si>
    <t>2) Aquecer no forno por 5 min com ½ concha média de molho de tomate por cima e 1 punhado de queijo parmesão no topo</t>
  </si>
  <si>
    <t>3) Colocar 2 conchas médias de molho de tomate quente no fundo da embalagem de viagem (750 ml)</t>
  </si>
  <si>
    <t>4) Colocar o Polpetone sobre o molho</t>
  </si>
  <si>
    <t>5) 5 folhas de manjericão em cima do queijo gratinado</t>
  </si>
  <si>
    <t>6) Servir 2 conchas médias de purê na embalagem de viagem (250 ml)</t>
  </si>
  <si>
    <t>Custo Porção /Unid</t>
  </si>
  <si>
    <t>Salmão Fresco</t>
  </si>
  <si>
    <t>Ciboulete</t>
  </si>
  <si>
    <t>Cebola Roxa</t>
  </si>
  <si>
    <t>Pão de forma</t>
  </si>
  <si>
    <r>
      <rPr>
        <rFont val="+mj-lt"/>
        <color theme="1"/>
        <sz val="16.0"/>
      </rPr>
      <t>1.</t>
    </r>
    <r>
      <rPr>
        <rFont val="Calibri"/>
        <color rgb="FF000000"/>
        <sz val="16.0"/>
      </rPr>
      <t>1 porção de Salmão Fresco – 200gr</t>
    </r>
  </si>
  <si>
    <r>
      <rPr>
        <rFont val="+mj-lt"/>
        <color theme="1"/>
        <sz val="16.0"/>
      </rPr>
      <t>2.</t>
    </r>
    <r>
      <rPr>
        <rFont val="Calibri"/>
        <color rgb="FF000000"/>
        <sz val="16.0"/>
      </rPr>
      <t>1 ponta de colher de sopa de ciboulete</t>
    </r>
  </si>
  <si>
    <r>
      <rPr>
        <rFont val="+mj-lt"/>
        <color theme="1"/>
        <sz val="16.0"/>
      </rPr>
      <t>3.</t>
    </r>
    <r>
      <rPr>
        <rFont val="Calibri"/>
        <color rgb="FF000000"/>
        <sz val="16.0"/>
      </rPr>
      <t>½ colher de sopa de cebola roxa</t>
    </r>
  </si>
  <si>
    <r>
      <rPr>
        <rFont val="+mj-lt"/>
        <color theme="1"/>
        <sz val="16.0"/>
      </rPr>
      <t>4.</t>
    </r>
    <r>
      <rPr>
        <rFont val="Calibri"/>
        <color rgb="FF000000"/>
        <sz val="16.0"/>
      </rPr>
      <t>1 fio azeite</t>
    </r>
  </si>
  <si>
    <r>
      <rPr>
        <rFont val="+mj-lt"/>
        <color theme="1"/>
        <sz val="16.0"/>
      </rPr>
      <t>5.</t>
    </r>
    <r>
      <rPr>
        <rFont val="Calibri"/>
        <color rgb="FF000000"/>
        <sz val="16.0"/>
      </rPr>
      <t>½ colher de sopa de salsinha picada</t>
    </r>
  </si>
  <si>
    <r>
      <rPr>
        <rFont val="+mj-lt"/>
        <color theme="1"/>
        <sz val="16.0"/>
      </rPr>
      <t>6.</t>
    </r>
    <r>
      <rPr>
        <rFont val="Calibri"/>
        <color rgb="FF000000"/>
        <sz val="16.0"/>
      </rPr>
      <t>Sal e pimenta a gosto</t>
    </r>
  </si>
  <si>
    <r>
      <rPr>
        <rFont val="+mj-lt"/>
        <color theme="1"/>
        <sz val="16.0"/>
      </rPr>
      <t>7.</t>
    </r>
    <r>
      <rPr>
        <rFont val="Calibri"/>
        <color rgb="FF000000"/>
        <sz val="16.0"/>
      </rPr>
      <t>1 potinho de Creme Azedo</t>
    </r>
  </si>
  <si>
    <r>
      <rPr>
        <rFont val="+mj-lt"/>
        <color theme="1"/>
        <sz val="16.0"/>
      </rPr>
      <t>8.</t>
    </r>
    <r>
      <rPr>
        <rFont val="Calibri"/>
        <color rgb="FF000000"/>
        <sz val="16.0"/>
      </rPr>
      <t>1 porção de torrada – 50gr</t>
    </r>
  </si>
  <si>
    <t>Costelinha Temperada pronta</t>
  </si>
  <si>
    <t>unid</t>
  </si>
  <si>
    <r>
      <rPr>
        <rFont val="+mj-lt"/>
        <color theme="1"/>
        <sz val="16.0"/>
      </rPr>
      <t>1.</t>
    </r>
    <r>
      <rPr>
        <rFont val="Calibri"/>
        <color rgb="FF000000"/>
        <sz val="16.0"/>
      </rPr>
      <t>1 ribs com 6 costelas pinceladas regiamente com molho barbecue por 10 minutos.</t>
    </r>
  </si>
  <si>
    <r>
      <rPr>
        <rFont val="+mj-lt"/>
        <color theme="1"/>
        <sz val="16.0"/>
      </rPr>
      <t>2.</t>
    </r>
    <r>
      <rPr>
        <rFont val="Calibri"/>
        <color rgb="FF000000"/>
        <sz val="16.0"/>
      </rPr>
      <t>Fritar por 3 minutos 1 porção  batatas coradas</t>
    </r>
  </si>
  <si>
    <r>
      <rPr>
        <rFont val="+mj-lt"/>
        <color theme="1"/>
        <sz val="16.0"/>
      </rPr>
      <t>3.</t>
    </r>
    <r>
      <rPr>
        <rFont val="Calibri"/>
        <color rgb="FF000000"/>
        <sz val="16.0"/>
      </rPr>
      <t>1 porção de 250ml de Coleslaw</t>
    </r>
  </si>
  <si>
    <t>Molho Inglês</t>
  </si>
  <si>
    <t>Alcaparras</t>
  </si>
  <si>
    <t>Tabasco</t>
  </si>
  <si>
    <t>Pepino em Conserva</t>
  </si>
  <si>
    <t>Paprica Picante</t>
  </si>
  <si>
    <r>
      <rPr>
        <rFont val="+mj-lt"/>
        <color theme="1"/>
        <sz val="14.0"/>
      </rPr>
      <t>1.</t>
    </r>
    <r>
      <rPr>
        <rFont val="Calibri"/>
        <color rgb="FF000000"/>
        <sz val="14.0"/>
      </rPr>
      <t>1 porção Patinho picado – 200gr</t>
    </r>
  </si>
  <si>
    <r>
      <rPr>
        <rFont val="+mj-lt"/>
        <color theme="1"/>
        <sz val="14.0"/>
      </rPr>
      <t>2.</t>
    </r>
    <r>
      <rPr>
        <rFont val="Calibri"/>
        <color rgb="FF000000"/>
        <sz val="14.0"/>
      </rPr>
      <t>1 gema</t>
    </r>
  </si>
  <si>
    <r>
      <rPr>
        <rFont val="+mj-lt"/>
        <color theme="1"/>
        <sz val="14.0"/>
      </rPr>
      <t>3.</t>
    </r>
    <r>
      <rPr>
        <rFont val="Calibri"/>
        <color rgb="FF000000"/>
        <sz val="14.0"/>
      </rPr>
      <t xml:space="preserve">1 colher de sopa cebola </t>
    </r>
  </si>
  <si>
    <r>
      <rPr>
        <rFont val="+mj-lt"/>
        <color theme="1"/>
        <sz val="14.0"/>
      </rPr>
      <t>4.</t>
    </r>
    <r>
      <rPr>
        <rFont val="Calibri"/>
        <color rgb="FF000000"/>
        <sz val="14.0"/>
      </rPr>
      <t>½ colher de sopa molho inglês</t>
    </r>
  </si>
  <si>
    <r>
      <rPr>
        <rFont val="+mj-lt"/>
        <color theme="1"/>
        <sz val="14.0"/>
      </rPr>
      <t>5.</t>
    </r>
    <r>
      <rPr>
        <rFont val="Calibri"/>
        <color rgb="FF000000"/>
        <sz val="14.0"/>
      </rPr>
      <t>1 colher de sobremesa catchup</t>
    </r>
  </si>
  <si>
    <r>
      <rPr>
        <rFont val="+mj-lt"/>
        <color theme="1"/>
        <sz val="14.0"/>
      </rPr>
      <t>6.</t>
    </r>
    <r>
      <rPr>
        <rFont val="Calibri"/>
        <color rgb="FF000000"/>
        <sz val="14.0"/>
      </rPr>
      <t>1 colher de chá alcaparras</t>
    </r>
  </si>
  <si>
    <r>
      <rPr>
        <rFont val="+mj-lt"/>
        <color theme="1"/>
        <sz val="14.0"/>
      </rPr>
      <t>7.</t>
    </r>
    <r>
      <rPr>
        <rFont val="Calibri"/>
        <color rgb="FF000000"/>
        <sz val="14.0"/>
      </rPr>
      <t>1 colher de chá pepino picado</t>
    </r>
  </si>
  <si>
    <r>
      <rPr>
        <rFont val="+mj-lt"/>
        <color theme="1"/>
        <sz val="14.0"/>
      </rPr>
      <t>8.</t>
    </r>
    <r>
      <rPr>
        <rFont val="Calibri"/>
        <color rgb="FF000000"/>
        <sz val="14.0"/>
      </rPr>
      <t>1 pitada tabasco</t>
    </r>
  </si>
  <si>
    <r>
      <rPr>
        <rFont val="+mj-lt"/>
        <color theme="1"/>
        <sz val="14.0"/>
      </rPr>
      <t>9.</t>
    </r>
    <r>
      <rPr>
        <rFont val="Calibri"/>
        <color rgb="FF000000"/>
        <sz val="14.0"/>
      </rPr>
      <t>1 ponta de colher de sopa de ciboulete</t>
    </r>
  </si>
  <si>
    <r>
      <rPr>
        <rFont val="+mj-lt"/>
        <color theme="1"/>
        <sz val="14.0"/>
      </rPr>
      <t>10.</t>
    </r>
    <r>
      <rPr>
        <rFont val="Calibri"/>
        <color rgb="FF000000"/>
        <sz val="14.0"/>
      </rPr>
      <t>½ colher de sopa de salsinha</t>
    </r>
  </si>
  <si>
    <r>
      <rPr>
        <rFont val="+mj-lt"/>
        <color theme="1"/>
        <sz val="14.0"/>
      </rPr>
      <t>11.</t>
    </r>
    <r>
      <rPr>
        <rFont val="Calibri"/>
        <color rgb="FF000000"/>
        <sz val="14.0"/>
      </rPr>
      <t xml:space="preserve">Sal </t>
    </r>
  </si>
  <si>
    <r>
      <rPr>
        <rFont val="+mj-lt"/>
        <color theme="1"/>
        <sz val="14.0"/>
      </rPr>
      <t>12.</t>
    </r>
    <r>
      <rPr>
        <rFont val="Calibri"/>
        <color rgb="FF000000"/>
        <sz val="14.0"/>
      </rPr>
      <t xml:space="preserve">1 porção Batata Asterix temperada com páprica </t>
    </r>
  </si>
  <si>
    <t>Rendimento (porções)/unid.</t>
  </si>
  <si>
    <t>Penne Pronto</t>
  </si>
  <si>
    <t>Farofa Especial de pão</t>
  </si>
  <si>
    <t xml:space="preserve">2. Enquanto o macarrão cozinha, siga com o restante da receita; </t>
  </si>
  <si>
    <r>
      <rPr>
        <rFont val="+mj-lt"/>
        <color theme="1"/>
        <sz val="16.0"/>
      </rPr>
      <t>1.</t>
    </r>
    <r>
      <rPr>
        <rFont val="Calibri"/>
        <color rgb="FF000000"/>
        <sz val="16.0"/>
      </rPr>
      <t>2 ½ conchas (média) de molho de tomate quente</t>
    </r>
  </si>
  <si>
    <t xml:space="preserve">3. Tempere com sal e pimenta os camarões; </t>
  </si>
  <si>
    <r>
      <rPr>
        <rFont val="+mj-lt"/>
        <color theme="1"/>
        <sz val="16.0"/>
      </rPr>
      <t>2.</t>
    </r>
    <r>
      <rPr>
        <rFont val="Calibri"/>
        <color rgb="FF000000"/>
        <sz val="16.0"/>
      </rPr>
      <t>1 porção de camarão pronto – 200gr</t>
    </r>
  </si>
  <si>
    <t>4. Esquente bem uma frigideira de fundo grosso;</t>
  </si>
  <si>
    <r>
      <rPr>
        <rFont val="+mj-lt"/>
        <color theme="1"/>
        <sz val="16.0"/>
      </rPr>
      <t>3.</t>
    </r>
    <r>
      <rPr>
        <rFont val="Calibri"/>
        <color rgb="FF000000"/>
        <sz val="16.0"/>
      </rPr>
      <t>1 porção de penne – 200gr</t>
    </r>
  </si>
  <si>
    <t xml:space="preserve">5. Coloque o azeite, acrescente metade do alho picado e, após 30 segundos, disponha metade dos camarões de modo que todos os camarões toquem o fundo da frigideira. Um minuto de cada lado. Remova e reserve; </t>
  </si>
  <si>
    <r>
      <rPr>
        <rFont val="+mj-lt"/>
        <color theme="1"/>
        <sz val="16.0"/>
      </rPr>
      <t>4.</t>
    </r>
    <r>
      <rPr>
        <rFont val="Calibri"/>
        <color rgb="FF000000"/>
        <sz val="16.0"/>
      </rPr>
      <t xml:space="preserve">Finalizar com 10 folhas de manjericão </t>
    </r>
  </si>
  <si>
    <t>6. Proceda igualmente com a outra metade dos camarões. Reserve;</t>
  </si>
  <si>
    <r>
      <rPr>
        <rFont val="+mj-lt"/>
        <color theme="1"/>
        <sz val="16.0"/>
      </rPr>
      <t>5.</t>
    </r>
    <r>
      <rPr>
        <rFont val="Calibri"/>
        <color rgb="FF000000"/>
        <sz val="16.0"/>
      </rPr>
      <t xml:space="preserve">1 pitada de salsinha </t>
    </r>
  </si>
  <si>
    <t xml:space="preserve">7. Na mesma frigideira, acrescente mais azeite, a manteiga e despeje o tomate pelado. Mexa e deixe reduzir por 5 minutos. Acrescente o açúcar para tirar a acidez do tomate; </t>
  </si>
  <si>
    <r>
      <rPr>
        <rFont val="+mj-lt"/>
        <color theme="1"/>
        <sz val="16.0"/>
      </rPr>
      <t>6.</t>
    </r>
    <r>
      <rPr>
        <rFont val="Calibri"/>
        <color rgb="FF000000"/>
        <sz val="16.0"/>
      </rPr>
      <t>Controlar a umidade do prato – bastante molho</t>
    </r>
  </si>
  <si>
    <t>8. Acrescente a salsinha picada e o manjericão. Se o molho secar muito, controle com a água da cocção do macarrão. Ajuste o sal;</t>
  </si>
  <si>
    <t xml:space="preserve">9. Retorne os camarões para o molho; </t>
  </si>
  <si>
    <t xml:space="preserve">10. Finalizada a cocção do macarrão, transporte o Penne diretamente da panela para a frigideira do molho com uma escumadeira; </t>
  </si>
  <si>
    <t>11- Mexer bem e servir</t>
  </si>
  <si>
    <r>
      <rPr>
        <rFont val="+mj-lt"/>
        <color theme="1"/>
        <sz val="15.0"/>
      </rPr>
      <t>1.</t>
    </r>
    <r>
      <rPr>
        <rFont val="Calibri"/>
        <color rgb="FF000000"/>
        <sz val="15.0"/>
      </rPr>
      <t>2 colheres de serviço de fundo de frango</t>
    </r>
  </si>
  <si>
    <r>
      <rPr>
        <rFont val="+mj-lt"/>
        <color theme="1"/>
        <sz val="15.0"/>
      </rPr>
      <t>2.</t>
    </r>
    <r>
      <rPr>
        <rFont val="Calibri"/>
        <color rgb="FF000000"/>
        <sz val="15.0"/>
      </rPr>
      <t>1 porção de cogumelo – 60gr</t>
    </r>
  </si>
  <si>
    <r>
      <rPr>
        <rFont val="+mj-lt"/>
        <color theme="1"/>
        <sz val="15.0"/>
      </rPr>
      <t>3.</t>
    </r>
    <r>
      <rPr>
        <rFont val="Calibri"/>
        <color rgb="FF000000"/>
        <sz val="15.0"/>
      </rPr>
      <t xml:space="preserve">1 porção de frango </t>
    </r>
  </si>
  <si>
    <r>
      <rPr>
        <rFont val="+mj-lt"/>
        <color theme="1"/>
        <sz val="15.0"/>
      </rPr>
      <t>4.</t>
    </r>
    <r>
      <rPr>
        <rFont val="Calibri"/>
        <color rgb="FF000000"/>
        <sz val="15.0"/>
      </rPr>
      <t xml:space="preserve">2 conchas médias – molho bechamel </t>
    </r>
  </si>
  <si>
    <r>
      <rPr>
        <rFont val="+mj-lt"/>
        <color theme="1"/>
        <sz val="15.0"/>
      </rPr>
      <t>5.</t>
    </r>
    <r>
      <rPr>
        <rFont val="Calibri"/>
        <color rgb="FF000000"/>
        <sz val="15.0"/>
      </rPr>
      <t xml:space="preserve">1 porção de Gnocchi </t>
    </r>
  </si>
  <si>
    <r>
      <rPr>
        <rFont val="+mj-lt"/>
        <color theme="1"/>
        <sz val="15.0"/>
      </rPr>
      <t>6.</t>
    </r>
    <r>
      <rPr>
        <rFont val="Calibri"/>
        <color rgb="FF000000"/>
        <sz val="15.0"/>
      </rPr>
      <t>1 concha peq. de molho de caldo de legumes</t>
    </r>
  </si>
  <si>
    <r>
      <rPr>
        <rFont val="+mj-lt"/>
        <color theme="1"/>
        <sz val="15.0"/>
      </rPr>
      <t>7.</t>
    </r>
    <r>
      <rPr>
        <rFont val="Calibri"/>
        <color rgb="FF000000"/>
        <sz val="15.0"/>
      </rPr>
      <t xml:space="preserve">1 porção de Espinafre </t>
    </r>
  </si>
  <si>
    <r>
      <rPr>
        <rFont val="+mj-lt"/>
        <color theme="1"/>
        <sz val="15.0"/>
      </rPr>
      <t>8.</t>
    </r>
    <r>
      <rPr>
        <rFont val="Calibri"/>
        <color rgb="FF000000"/>
        <sz val="15.0"/>
      </rPr>
      <t>Verificar a umidade do prato – bem cremoso</t>
    </r>
  </si>
  <si>
    <r>
      <rPr>
        <rFont val="+mj-lt"/>
        <color theme="1"/>
        <sz val="15.0"/>
      </rPr>
      <t>9.</t>
    </r>
    <r>
      <rPr>
        <rFont val="Calibri"/>
        <color rgb="FF000000"/>
        <sz val="15.0"/>
      </rPr>
      <t>1 porção de queijo parmesão</t>
    </r>
  </si>
  <si>
    <t>Beef Bourguignon pronto</t>
  </si>
  <si>
    <t>1 - Aquecer uma porção de beef bourguignon pronto</t>
  </si>
  <si>
    <t>2 - Finalizar com salsinha, cibouleti e 1 ramo de alcrim</t>
  </si>
  <si>
    <t>3 - Aquecer a porção de purê e colocar na embalagem</t>
  </si>
  <si>
    <t>4 - Observar para que o Purê fique liso e bem macio</t>
  </si>
  <si>
    <t>Beef Bourguignon</t>
  </si>
  <si>
    <r>
      <rPr>
        <rFont val="+mj-lt"/>
        <color theme="1"/>
        <sz val="15.0"/>
      </rPr>
      <t>1.</t>
    </r>
    <r>
      <rPr>
        <rFont val="Calibri"/>
        <color rgb="FF000000"/>
        <sz val="15.0"/>
      </rPr>
      <t>1 porção de Beef Bourguignon – 500gr</t>
    </r>
  </si>
  <si>
    <r>
      <rPr>
        <rFont val="+mj-lt"/>
        <color theme="1"/>
        <sz val="15.0"/>
      </rPr>
      <t>2.</t>
    </r>
    <r>
      <rPr>
        <rFont val="Calibri"/>
        <color rgb="FF000000"/>
        <sz val="15.0"/>
      </rPr>
      <t>Ciboulette</t>
    </r>
  </si>
  <si>
    <r>
      <rPr>
        <rFont val="+mj-lt"/>
        <color theme="1"/>
        <sz val="15.0"/>
      </rPr>
      <t>3.</t>
    </r>
    <r>
      <rPr>
        <rFont val="Calibri"/>
        <color rgb="FF000000"/>
        <sz val="15.0"/>
      </rPr>
      <t>Salsinha</t>
    </r>
  </si>
  <si>
    <r>
      <rPr>
        <rFont val="+mj-lt"/>
        <color theme="1"/>
        <sz val="15.0"/>
      </rPr>
      <t>4.</t>
    </r>
    <r>
      <rPr>
        <rFont val="Calibri"/>
        <color rgb="FF000000"/>
        <sz val="15.0"/>
      </rPr>
      <t>1 Ramo de alecrim</t>
    </r>
  </si>
  <si>
    <t>Spätzle</t>
  </si>
  <si>
    <r>
      <rPr>
        <rFont val="+mj-lt"/>
        <color theme="1"/>
        <sz val="15.0"/>
      </rPr>
      <t>1.</t>
    </r>
    <r>
      <rPr>
        <rFont val="Calibri"/>
        <color rgb="FF000000"/>
        <sz val="15.0"/>
      </rPr>
      <t>1 Colher de sopa de manteiga</t>
    </r>
  </si>
  <si>
    <r>
      <rPr>
        <rFont val="+mj-lt"/>
        <color theme="1"/>
        <sz val="15.0"/>
      </rPr>
      <t>2.</t>
    </r>
    <r>
      <rPr>
        <rFont val="Calibri"/>
        <color rgb="FF000000"/>
        <sz val="15.0"/>
      </rPr>
      <t>1 ramo de tomilho</t>
    </r>
  </si>
  <si>
    <r>
      <rPr>
        <rFont val="+mj-lt"/>
        <color theme="1"/>
        <sz val="15.0"/>
      </rPr>
      <t>3.</t>
    </r>
    <r>
      <rPr>
        <rFont val="Calibri"/>
        <color rgb="FF000000"/>
        <sz val="15.0"/>
      </rPr>
      <t>1 porção de Spätzle 300gr</t>
    </r>
  </si>
  <si>
    <r>
      <rPr>
        <rFont val="+mj-lt"/>
        <color theme="1"/>
        <sz val="15.0"/>
      </rPr>
      <t>4.</t>
    </r>
    <r>
      <rPr>
        <rFont val="Calibri"/>
        <color rgb="FF000000"/>
        <sz val="15.0"/>
      </rPr>
      <t>1 colher de sopa de salsinha</t>
    </r>
  </si>
  <si>
    <r>
      <rPr>
        <rFont val="+mj-lt"/>
        <color theme="1"/>
        <sz val="15.0"/>
      </rPr>
      <t>5.</t>
    </r>
    <r>
      <rPr>
        <rFont val="Calibri"/>
        <color rgb="FF000000"/>
        <sz val="15.0"/>
      </rPr>
      <t>1 pitada de sal</t>
    </r>
  </si>
  <si>
    <r>
      <rPr>
        <rFont val="+mj-lt"/>
        <color theme="1"/>
        <sz val="15.0"/>
      </rPr>
      <t>6.</t>
    </r>
    <r>
      <rPr>
        <rFont val="Calibri"/>
        <color rgb="FF000000"/>
        <sz val="15.0"/>
      </rPr>
      <t>1  fio de azeite</t>
    </r>
  </si>
  <si>
    <t>Rendimento (porções)/Unid</t>
  </si>
  <si>
    <t>Espinafre</t>
  </si>
  <si>
    <t>Cogumelos Frescos</t>
  </si>
  <si>
    <t>1 - Em uma frigideira colocar um fundo de frango, puxar os cogumelos</t>
  </si>
  <si>
    <t>2 - Incluir a porção do frango  e molho bechamel</t>
  </si>
  <si>
    <t>3 - Acrescentar o Gnocchi, se necessario incluir caldo de legumes</t>
  </si>
  <si>
    <t>4 - Incluir a porção de espinafre</t>
  </si>
  <si>
    <t>5 - Atentar para que a prato não fique seco - servir bem líquido</t>
  </si>
  <si>
    <t>6. Servir com porção separada de queijo parmesão</t>
  </si>
  <si>
    <t xml:space="preserve">1 - Porcionar 500gr de Purê pronto </t>
  </si>
  <si>
    <t>1 - Porcionar 500gr de Arroz Pronto</t>
  </si>
  <si>
    <t>Spaghetti Carbonara Pronto</t>
  </si>
  <si>
    <r>
      <rPr>
        <rFont val="+mj-lt"/>
        <color theme="1"/>
        <sz val="16.0"/>
      </rPr>
      <t>1.</t>
    </r>
    <r>
      <rPr>
        <rFont val="Calibri"/>
        <color rgb="FF000000"/>
        <sz val="16.0"/>
      </rPr>
      <t>1 fio de gordura do bacon</t>
    </r>
  </si>
  <si>
    <r>
      <rPr>
        <rFont val="+mj-lt"/>
        <color theme="1"/>
        <sz val="16.0"/>
      </rPr>
      <t>2.</t>
    </r>
    <r>
      <rPr>
        <rFont val="Calibri"/>
        <color rgb="FF000000"/>
        <sz val="16.0"/>
      </rPr>
      <t>1 colher de sopa de bacon</t>
    </r>
  </si>
  <si>
    <r>
      <rPr>
        <rFont val="+mj-lt"/>
        <color theme="1"/>
        <sz val="16.0"/>
      </rPr>
      <t>3.</t>
    </r>
    <r>
      <rPr>
        <rFont val="Calibri"/>
        <color rgb="FF000000"/>
        <sz val="16.0"/>
      </rPr>
      <t>1 colher de sopa de cebola caramelizada</t>
    </r>
  </si>
  <si>
    <r>
      <rPr>
        <rFont val="+mj-lt"/>
        <color theme="1"/>
        <sz val="16.0"/>
      </rPr>
      <t>4.</t>
    </r>
    <r>
      <rPr>
        <rFont val="Calibri"/>
        <color rgb="FF000000"/>
        <sz val="16.0"/>
      </rPr>
      <t>2 conchas média de base de creme de leite</t>
    </r>
  </si>
  <si>
    <r>
      <rPr>
        <rFont val="+mj-lt"/>
        <color theme="1"/>
        <sz val="16.0"/>
      </rPr>
      <t>5.</t>
    </r>
    <r>
      <rPr>
        <rFont val="Calibri"/>
        <color rgb="FF000000"/>
        <sz val="16.0"/>
      </rPr>
      <t xml:space="preserve">1 porção de 300gr de espaguete </t>
    </r>
  </si>
  <si>
    <r>
      <rPr>
        <rFont val="+mj-lt"/>
        <color theme="1"/>
        <sz val="16.0"/>
      </rPr>
      <t>6.</t>
    </r>
    <r>
      <rPr>
        <rFont val="Calibri"/>
        <color rgb="FF000000"/>
        <sz val="16.0"/>
      </rPr>
      <t>Desligue o fogo, acrescente 1 gema, salteie junto com a massa</t>
    </r>
  </si>
  <si>
    <r>
      <rPr>
        <rFont val="+mj-lt"/>
        <color theme="1"/>
        <sz val="16.0"/>
      </rPr>
      <t>7.</t>
    </r>
    <r>
      <rPr>
        <rFont val="Calibri"/>
        <color rgb="FF000000"/>
        <sz val="16.0"/>
      </rPr>
      <t>Finalizar com salsinha e 3 chips de bacon</t>
    </r>
  </si>
  <si>
    <t>Pudim de Leite Pronto</t>
  </si>
  <si>
    <t>Cheesecake pronto</t>
  </si>
  <si>
    <t>Calda de Frutas Vermelhas</t>
  </si>
  <si>
    <t>Mousse de Limão Pronto</t>
  </si>
  <si>
    <t>Mousse de Maracujá Pronto</t>
  </si>
  <si>
    <t>Banoffee Pie - pedaço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</si>
</sst>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R$&quot;#,##0.00;[Red]\-&quot;R$&quot;#,##0.00"/>
    <numFmt numFmtId="165" formatCode="_-* #,##0.00_-;\-* #,##0.00_-;_-* &quot;-&quot;??_-;_-@"/>
    <numFmt numFmtId="166" formatCode="_-* #,##0.0000_-;\-* #,##0.0000_-;_-* &quot;-&quot;??_-;_-@"/>
    <numFmt numFmtId="167" formatCode="_-* #,##0.000_-;\-* #,##0.000_-;_-* &quot;-&quot;??_-;_-@"/>
    <numFmt numFmtId="168" formatCode="_-* #,##0.000_-;\-* #,##0.000_-;_-* &quot;-&quot;???_-;_-@"/>
    <numFmt numFmtId="169" formatCode="#,##0.00_ ;\-#,##0.00\ "/>
    <numFmt numFmtId="170" formatCode="0.000"/>
    <numFmt numFmtId="171" formatCode="_-* #,##0.00000_-;\-* #,##0.00000_-;_-* &quot;-&quot;??_-;_-@"/>
  </numFmts>
  <fonts count="41">
    <font>
      <sz val="11.0"/>
      <color theme="1"/>
      <name val="Arial"/>
      <scheme val="minor"/>
    </font>
    <font>
      <sz val="16.0"/>
      <color theme="1"/>
      <name val="Calibri"/>
    </font>
    <font>
      <sz val="11.0"/>
      <color theme="1"/>
      <name val="Calibri"/>
    </font>
    <font>
      <sz val="11.0"/>
      <color theme="1"/>
      <name val="Arial"/>
    </font>
    <font>
      <b/>
      <sz val="16.0"/>
      <color theme="1"/>
      <name val="Calibri"/>
    </font>
    <font>
      <b/>
      <sz val="18.0"/>
      <color theme="1"/>
      <name val="Calibri"/>
    </font>
    <font>
      <sz val="11.0"/>
      <color theme="1"/>
      <name val="Noto Sans Symbols"/>
    </font>
    <font>
      <b/>
      <sz val="14.0"/>
      <color theme="1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sz val="14.0"/>
      <color rgb="FFFFFFFF"/>
      <name val="Arial"/>
    </font>
    <font>
      <sz val="14.0"/>
      <color theme="0"/>
      <name val="Calibri"/>
    </font>
    <font>
      <b/>
      <sz val="16.0"/>
      <color theme="0"/>
      <name val="Calibri"/>
    </font>
    <font>
      <sz val="11.0"/>
      <color theme="0"/>
      <name val="Calibri"/>
    </font>
    <font>
      <b/>
      <sz val="9.0"/>
      <color theme="0"/>
      <name val="Calibri"/>
    </font>
    <font>
      <b/>
      <sz val="22.0"/>
      <color theme="1"/>
      <name val="Calibri"/>
    </font>
    <font/>
    <font>
      <b/>
      <sz val="11.0"/>
      <color theme="0"/>
      <name val="Arial"/>
    </font>
    <font>
      <b/>
      <sz val="11.0"/>
      <color theme="0"/>
      <name val="Calibri"/>
    </font>
    <font>
      <u/>
      <sz val="11.0"/>
      <color theme="10"/>
      <name val="Calibri"/>
    </font>
    <font>
      <u/>
      <sz val="11.0"/>
      <color theme="10"/>
      <name val="Arial"/>
    </font>
    <font>
      <b/>
      <sz val="20.0"/>
      <color theme="1"/>
      <name val="Calibri"/>
    </font>
    <font>
      <b/>
      <sz val="11.0"/>
      <color rgb="FF000000"/>
      <name val="Calibri"/>
    </font>
    <font>
      <b/>
      <sz val="14.0"/>
      <color rgb="FF000000"/>
      <name val="Calibri"/>
    </font>
    <font>
      <sz val="11.0"/>
      <color rgb="FF000000"/>
      <name val="Calibri"/>
    </font>
    <font>
      <b/>
      <sz val="14.0"/>
      <color rgb="FFFFFFFF"/>
      <name val="Calibri"/>
    </font>
    <font>
      <color theme="1"/>
      <name val="Calibri"/>
    </font>
    <font>
      <sz val="11.0"/>
      <color rgb="FF030303"/>
      <name val="Arial"/>
    </font>
    <font>
      <sz val="11.0"/>
      <color rgb="FF000000"/>
      <name val="Comic Sans MS"/>
    </font>
    <font>
      <sz val="14.0"/>
      <color theme="1"/>
      <name val="Times New Roman"/>
    </font>
    <font>
      <sz val="10.0"/>
      <color rgb="FF333333"/>
      <name val="Noto Sans Symbols"/>
    </font>
    <font>
      <sz val="10.0"/>
      <color rgb="FF030303"/>
      <name val="Arial"/>
    </font>
    <font>
      <sz val="15.0"/>
      <color theme="1"/>
      <name val="+mj-lt"/>
    </font>
    <font>
      <b/>
      <sz val="12.0"/>
      <color theme="0"/>
      <name val="Calibri"/>
    </font>
    <font>
      <sz val="16.0"/>
      <color theme="1"/>
      <name val="+mj-lt"/>
    </font>
    <font>
      <sz val="14.0"/>
      <color theme="1"/>
      <name val="+mj-lt"/>
    </font>
    <font>
      <sz val="12.0"/>
      <color theme="1"/>
      <name val="Calibri"/>
    </font>
    <font>
      <sz val="12.0"/>
      <color rgb="FF000000"/>
      <name val="Comic Sans MS"/>
    </font>
    <font>
      <sz val="12.0"/>
      <color theme="1"/>
      <name val="Arial"/>
    </font>
    <font>
      <sz val="12.0"/>
      <color rgb="FF030303"/>
      <name val="Arial"/>
    </font>
    <font>
      <u/>
      <sz val="15.0"/>
      <color rgb="FF000000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00B0F0"/>
      </patternFill>
    </fill>
    <fill>
      <patternFill patternType="solid">
        <fgColor rgb="FFFA66F3"/>
        <bgColor rgb="FFFA66F3"/>
      </patternFill>
    </fill>
    <fill>
      <patternFill patternType="solid">
        <fgColor rgb="FFFEF2CB"/>
        <bgColor rgb="FFFEF2CB"/>
      </patternFill>
    </fill>
    <fill>
      <patternFill patternType="solid">
        <fgColor theme="9"/>
        <bgColor theme="9"/>
      </patternFill>
    </fill>
  </fills>
  <borders count="57">
    <border/>
    <border>
      <left style="thin">
        <color rgb="FF000000"/>
      </left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thin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hair">
        <color rgb="FF000000"/>
      </left>
      <right style="hair">
        <color rgb="FF000000"/>
      </right>
    </border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1" numFmtId="0" xfId="0" applyBorder="1" applyFont="1"/>
    <xf borderId="2" fillId="0" fontId="6" numFmtId="0" xfId="0" applyAlignment="1" applyBorder="1" applyFont="1">
      <alignment vertical="center"/>
    </xf>
    <xf borderId="3" fillId="2" fontId="6" numFmtId="0" xfId="0" applyAlignment="1" applyBorder="1" applyFill="1" applyFont="1">
      <alignment horizontal="center" vertical="center"/>
    </xf>
    <xf borderId="4" fillId="0" fontId="6" numFmtId="0" xfId="0" applyAlignment="1" applyBorder="1" applyFont="1">
      <alignment vertical="center"/>
    </xf>
    <xf borderId="5" fillId="3" fontId="6" numFmtId="0" xfId="0" applyAlignment="1" applyBorder="1" applyFill="1" applyFont="1">
      <alignment horizontal="center" vertical="center"/>
    </xf>
    <xf borderId="5" fillId="4" fontId="6" numFmtId="0" xfId="0" applyAlignment="1" applyBorder="1" applyFill="1" applyFont="1">
      <alignment horizontal="center" vertical="center"/>
    </xf>
    <xf borderId="6" fillId="0" fontId="6" numFmtId="0" xfId="0" applyAlignment="1" applyBorder="1" applyFont="1">
      <alignment vertical="center"/>
    </xf>
    <xf borderId="7" fillId="5" fontId="6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/>
    </xf>
    <xf borderId="0" fillId="0" fontId="7" numFmtId="0" xfId="0" applyAlignment="1" applyFont="1">
      <alignment horizontal="center"/>
    </xf>
    <xf borderId="8" fillId="6" fontId="8" numFmtId="0" xfId="0" applyBorder="1" applyFill="1" applyFont="1"/>
    <xf borderId="9" fillId="0" fontId="2" numFmtId="0" xfId="0" applyBorder="1" applyFont="1"/>
    <xf borderId="9" fillId="0" fontId="2" numFmtId="164" xfId="0" applyBorder="1" applyFont="1" applyNumberFormat="1"/>
    <xf borderId="8" fillId="7" fontId="8" numFmtId="0" xfId="0" applyAlignment="1" applyBorder="1" applyFill="1" applyFont="1">
      <alignment horizontal="left"/>
    </xf>
    <xf borderId="8" fillId="7" fontId="8" numFmtId="0" xfId="0" applyBorder="1" applyFont="1"/>
    <xf borderId="9" fillId="0" fontId="2" numFmtId="0" xfId="0" applyAlignment="1" applyBorder="1" applyFont="1">
      <alignment horizontal="center"/>
    </xf>
    <xf borderId="0" fillId="0" fontId="9" numFmtId="0" xfId="0" applyAlignment="1" applyFont="1">
      <alignment horizontal="left" vertical="center"/>
    </xf>
    <xf borderId="0" fillId="0" fontId="2" numFmtId="165" xfId="0" applyFont="1" applyNumberFormat="1"/>
    <xf borderId="8" fillId="8" fontId="10" numFmtId="165" xfId="0" applyAlignment="1" applyBorder="1" applyFill="1" applyFont="1" applyNumberFormat="1">
      <alignment vertical="center"/>
    </xf>
    <xf borderId="8" fillId="8" fontId="11" numFmtId="9" xfId="0" applyAlignment="1" applyBorder="1" applyFont="1" applyNumberFormat="1">
      <alignment horizontal="center" vertical="center"/>
    </xf>
    <xf borderId="10" fillId="4" fontId="12" numFmtId="0" xfId="0" applyBorder="1" applyFont="1"/>
    <xf borderId="11" fillId="4" fontId="13" numFmtId="0" xfId="0" applyBorder="1" applyFont="1"/>
    <xf borderId="11" fillId="4" fontId="14" numFmtId="165" xfId="0" applyAlignment="1" applyBorder="1" applyFont="1" applyNumberFormat="1">
      <alignment horizontal="center" shrinkToFit="0" vertical="center" wrapText="1"/>
    </xf>
    <xf borderId="12" fillId="4" fontId="14" numFmtId="165" xfId="0" applyAlignment="1" applyBorder="1" applyFont="1" applyNumberFormat="1">
      <alignment horizontal="center" shrinkToFit="0" vertical="center" wrapText="1"/>
    </xf>
    <xf borderId="13" fillId="0" fontId="6" numFmtId="0" xfId="0" applyAlignment="1" applyBorder="1" applyFont="1">
      <alignment vertical="center"/>
    </xf>
    <xf borderId="14" fillId="0" fontId="2" numFmtId="0" xfId="0" applyAlignment="1" applyBorder="1" applyFont="1">
      <alignment horizontal="center" vertical="center"/>
    </xf>
    <xf borderId="14" fillId="0" fontId="2" numFmtId="165" xfId="0" applyBorder="1" applyFont="1" applyNumberFormat="1"/>
    <xf borderId="15" fillId="0" fontId="2" numFmtId="165" xfId="0" applyBorder="1" applyFont="1" applyNumberFormat="1"/>
    <xf borderId="16" fillId="0" fontId="2" numFmtId="165" xfId="0" applyBorder="1" applyFont="1" applyNumberFormat="1"/>
    <xf borderId="17" fillId="0" fontId="6" numFmtId="0" xfId="0" applyAlignment="1" applyBorder="1" applyFont="1">
      <alignment vertical="center"/>
    </xf>
    <xf borderId="9" fillId="0" fontId="2" numFmtId="0" xfId="0" applyAlignment="1" applyBorder="1" applyFont="1">
      <alignment horizontal="center" vertical="center"/>
    </xf>
    <xf borderId="9" fillId="0" fontId="2" numFmtId="165" xfId="0" applyBorder="1" applyFont="1" applyNumberFormat="1"/>
    <xf borderId="5" fillId="0" fontId="2" numFmtId="165" xfId="0" applyBorder="1" applyFont="1" applyNumberFormat="1"/>
    <xf borderId="18" fillId="9" fontId="2" numFmtId="165" xfId="0" applyBorder="1" applyFill="1" applyFont="1" applyNumberFormat="1"/>
    <xf borderId="19" fillId="0" fontId="2" numFmtId="0" xfId="0" applyAlignment="1" applyBorder="1" applyFont="1">
      <alignment horizontal="center" vertical="center"/>
    </xf>
    <xf borderId="19" fillId="0" fontId="2" numFmtId="165" xfId="0" applyBorder="1" applyFont="1" applyNumberFormat="1"/>
    <xf borderId="20" fillId="4" fontId="12" numFmtId="0" xfId="0" applyBorder="1" applyFont="1"/>
    <xf borderId="8" fillId="4" fontId="13" numFmtId="0" xfId="0" applyBorder="1" applyFont="1"/>
    <xf borderId="8" fillId="4" fontId="14" numFmtId="165" xfId="0" applyAlignment="1" applyBorder="1" applyFont="1" applyNumberFormat="1">
      <alignment horizontal="center" shrinkToFit="0" vertical="center" wrapText="1"/>
    </xf>
    <xf borderId="21" fillId="4" fontId="14" numFmtId="165" xfId="0" applyAlignment="1" applyBorder="1" applyFont="1" applyNumberFormat="1">
      <alignment horizontal="center" shrinkToFit="0" vertical="center" wrapText="1"/>
    </xf>
    <xf borderId="22" fillId="0" fontId="6" numFmtId="0" xfId="0" applyAlignment="1" applyBorder="1" applyFont="1">
      <alignment vertical="center"/>
    </xf>
    <xf borderId="23" fillId="0" fontId="2" numFmtId="165" xfId="0" applyBorder="1" applyFont="1" applyNumberFormat="1"/>
    <xf borderId="24" fillId="0" fontId="1" numFmtId="0" xfId="0" applyBorder="1" applyFont="1"/>
    <xf borderId="25" fillId="0" fontId="6" numFmtId="0" xfId="0" applyAlignment="1" applyBorder="1" applyFont="1">
      <alignment vertical="center"/>
    </xf>
    <xf borderId="26" fillId="0" fontId="2" numFmtId="0" xfId="0" applyAlignment="1" applyBorder="1" applyFont="1">
      <alignment horizontal="center" vertical="center"/>
    </xf>
    <xf borderId="26" fillId="0" fontId="2" numFmtId="165" xfId="0" applyBorder="1" applyFont="1" applyNumberFormat="1"/>
    <xf borderId="7" fillId="0" fontId="2" numFmtId="165" xfId="0" applyBorder="1" applyFont="1" applyNumberFormat="1"/>
    <xf borderId="0" fillId="0" fontId="6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27" fillId="10" fontId="15" numFmtId="0" xfId="0" applyAlignment="1" applyBorder="1" applyFill="1" applyFont="1">
      <alignment horizontal="center"/>
    </xf>
    <xf borderId="28" fillId="0" fontId="16" numFmtId="0" xfId="0" applyBorder="1" applyFont="1"/>
    <xf borderId="0" fillId="0" fontId="17" numFmtId="0" xfId="0" applyFont="1"/>
    <xf borderId="0" fillId="0" fontId="18" numFmtId="0" xfId="0" applyAlignment="1" applyFont="1">
      <alignment horizontal="center" vertical="center"/>
    </xf>
    <xf borderId="29" fillId="0" fontId="2" numFmtId="0" xfId="0" applyAlignment="1" applyBorder="1" applyFont="1">
      <alignment horizontal="left" vertical="center"/>
    </xf>
    <xf borderId="30" fillId="0" fontId="2" numFmtId="0" xfId="0" applyBorder="1" applyFont="1"/>
    <xf borderId="30" fillId="0" fontId="2" numFmtId="0" xfId="0" applyAlignment="1" applyBorder="1" applyFont="1">
      <alignment horizontal="left" vertical="center"/>
    </xf>
    <xf borderId="30" fillId="0" fontId="2" numFmtId="0" xfId="0" applyAlignment="1" applyBorder="1" applyFont="1">
      <alignment horizontal="right" vertical="center"/>
    </xf>
    <xf borderId="30" fillId="0" fontId="2" numFmtId="0" xfId="0" applyAlignment="1" applyBorder="1" applyFont="1">
      <alignment horizontal="center" vertical="center"/>
    </xf>
    <xf borderId="30" fillId="0" fontId="2" numFmtId="0" xfId="0" applyAlignment="1" applyBorder="1" applyFont="1">
      <alignment vertical="center"/>
    </xf>
    <xf borderId="19" fillId="0" fontId="2" numFmtId="0" xfId="0" applyAlignment="1" applyBorder="1" applyFont="1">
      <alignment horizontal="center" vertical="center"/>
    </xf>
    <xf borderId="31" fillId="0" fontId="2" numFmtId="0" xfId="0" applyAlignment="1" applyBorder="1" applyFont="1">
      <alignment horizontal="center" vertical="center"/>
    </xf>
    <xf borderId="30" fillId="0" fontId="19" numFmtId="0" xfId="0" applyAlignment="1" applyBorder="1" applyFont="1">
      <alignment vertical="center"/>
    </xf>
    <xf borderId="30" fillId="0" fontId="20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center"/>
    </xf>
    <xf borderId="32" fillId="2" fontId="21" numFmtId="0" xfId="0" applyAlignment="1" applyBorder="1" applyFont="1">
      <alignment horizontal="center" vertical="center"/>
    </xf>
    <xf borderId="33" fillId="0" fontId="16" numFmtId="0" xfId="0" applyBorder="1" applyFont="1"/>
    <xf borderId="34" fillId="0" fontId="16" numFmtId="0" xfId="0" applyBorder="1" applyFont="1"/>
    <xf borderId="0" fillId="0" fontId="2" numFmtId="0" xfId="0" applyAlignment="1" applyFont="1">
      <alignment shrinkToFit="0" wrapText="1"/>
    </xf>
    <xf borderId="35" fillId="11" fontId="22" numFmtId="0" xfId="0" applyAlignment="1" applyBorder="1" applyFill="1" applyFont="1">
      <alignment horizontal="center" shrinkToFit="0" vertical="center" wrapText="1"/>
    </xf>
    <xf borderId="36" fillId="0" fontId="9" numFmtId="0" xfId="0" applyAlignment="1" applyBorder="1" applyFont="1">
      <alignment horizontal="center" vertical="center"/>
    </xf>
    <xf borderId="37" fillId="0" fontId="16" numFmtId="0" xfId="0" applyBorder="1" applyFont="1"/>
    <xf borderId="35" fillId="12" fontId="22" numFmtId="165" xfId="0" applyAlignment="1" applyBorder="1" applyFill="1" applyFont="1" applyNumberFormat="1">
      <alignment horizontal="center" shrinkToFit="0" vertical="center" wrapText="1"/>
    </xf>
    <xf borderId="35" fillId="12" fontId="23" numFmtId="165" xfId="0" applyAlignment="1" applyBorder="1" applyFont="1" applyNumberFormat="1">
      <alignment horizontal="center" shrinkToFit="0" vertical="center" wrapText="1"/>
    </xf>
    <xf borderId="8" fillId="10" fontId="22" numFmtId="0" xfId="0" applyAlignment="1" applyBorder="1" applyFont="1">
      <alignment shrinkToFit="0" wrapText="1"/>
    </xf>
    <xf borderId="8" fillId="10" fontId="24" numFmtId="0" xfId="0" applyAlignment="1" applyBorder="1" applyFont="1">
      <alignment horizontal="right" shrinkToFit="0" wrapText="1"/>
    </xf>
    <xf borderId="36" fillId="11" fontId="22" numFmtId="0" xfId="0" applyAlignment="1" applyBorder="1" applyFont="1">
      <alignment horizontal="center" shrinkToFit="0" vertical="center" wrapText="1"/>
    </xf>
    <xf borderId="35" fillId="0" fontId="24" numFmtId="166" xfId="0" applyAlignment="1" applyBorder="1" applyFont="1" applyNumberFormat="1">
      <alignment horizontal="center" shrinkToFit="0" vertical="center" wrapText="1"/>
    </xf>
    <xf borderId="0" fillId="0" fontId="2" numFmtId="167" xfId="0" applyFont="1" applyNumberFormat="1"/>
    <xf borderId="35" fillId="0" fontId="2" numFmtId="0" xfId="0" applyBorder="1" applyFont="1"/>
    <xf borderId="35" fillId="0" fontId="24" numFmtId="167" xfId="0" applyAlignment="1" applyBorder="1" applyFont="1" applyNumberFormat="1">
      <alignment horizontal="right" shrinkToFit="0" wrapText="1"/>
    </xf>
    <xf borderId="35" fillId="0" fontId="24" numFmtId="167" xfId="0" applyAlignment="1" applyBorder="1" applyFont="1" applyNumberFormat="1">
      <alignment shrinkToFit="0" wrapText="1"/>
    </xf>
    <xf borderId="35" fillId="0" fontId="24" numFmtId="9" xfId="0" applyAlignment="1" applyBorder="1" applyFont="1" applyNumberFormat="1">
      <alignment horizontal="right" shrinkToFit="0" wrapText="1"/>
    </xf>
    <xf borderId="35" fillId="12" fontId="24" numFmtId="167" xfId="0" applyAlignment="1" applyBorder="1" applyFont="1" applyNumberFormat="1">
      <alignment horizontal="right" shrinkToFit="0" wrapText="1"/>
    </xf>
    <xf borderId="35" fillId="12" fontId="24" numFmtId="165" xfId="0" applyAlignment="1" applyBorder="1" applyFont="1" applyNumberFormat="1">
      <alignment horizontal="right" shrinkToFit="0" wrapText="1"/>
    </xf>
    <xf borderId="35" fillId="0" fontId="24" numFmtId="166" xfId="0" applyAlignment="1" applyBorder="1" applyFont="1" applyNumberFormat="1">
      <alignment horizontal="right" shrinkToFit="0" wrapText="1"/>
    </xf>
    <xf borderId="0" fillId="0" fontId="2" numFmtId="166" xfId="0" applyAlignment="1" applyFont="1" applyNumberFormat="1">
      <alignment shrinkToFit="0" wrapText="1"/>
    </xf>
    <xf borderId="38" fillId="11" fontId="22" numFmtId="0" xfId="0" applyAlignment="1" applyBorder="1" applyFont="1">
      <alignment horizontal="right" shrinkToFit="0" wrapText="1"/>
    </xf>
    <xf borderId="38" fillId="12" fontId="22" numFmtId="165" xfId="0" applyAlignment="1" applyBorder="1" applyFont="1" applyNumberFormat="1">
      <alignment horizontal="right" shrinkToFit="0" wrapText="1"/>
    </xf>
    <xf borderId="0" fillId="0" fontId="24" numFmtId="165" xfId="0" applyAlignment="1" applyFont="1" applyNumberFormat="1">
      <alignment horizontal="right" shrinkToFit="0" wrapText="1"/>
    </xf>
    <xf borderId="27" fillId="13" fontId="25" numFmtId="0" xfId="0" applyAlignment="1" applyBorder="1" applyFill="1" applyFont="1">
      <alignment horizontal="center" shrinkToFit="0" wrapText="1"/>
    </xf>
    <xf borderId="0" fillId="0" fontId="2" numFmtId="0" xfId="0" applyAlignment="1" applyFont="1">
      <alignment horizontal="left" shrinkToFit="0" wrapText="1"/>
    </xf>
    <xf borderId="35" fillId="11" fontId="22" numFmtId="0" xfId="0" applyAlignment="1" applyBorder="1" applyFont="1">
      <alignment shrinkToFit="0" wrapText="1"/>
    </xf>
    <xf borderId="35" fillId="12" fontId="22" numFmtId="165" xfId="0" applyAlignment="1" applyBorder="1" applyFont="1" applyNumberFormat="1">
      <alignment horizontal="right" shrinkToFit="0" wrapText="1"/>
    </xf>
    <xf borderId="36" fillId="3" fontId="12" numFmtId="0" xfId="0" applyAlignment="1" applyBorder="1" applyFont="1">
      <alignment horizontal="left" shrinkToFit="0" vertical="center" wrapText="1"/>
    </xf>
    <xf borderId="35" fillId="11" fontId="22" numFmtId="0" xfId="0" applyAlignment="1" applyBorder="1" applyFont="1">
      <alignment horizontal="left" shrinkToFit="0" vertical="center" wrapText="1"/>
    </xf>
    <xf borderId="35" fillId="12" fontId="23" numFmtId="165" xfId="0" applyAlignment="1" applyBorder="1" applyFont="1" applyNumberFormat="1">
      <alignment horizontal="left" shrinkToFit="0" vertical="center" wrapText="1"/>
    </xf>
    <xf borderId="36" fillId="0" fontId="9" numFmtId="0" xfId="0" applyAlignment="1" applyBorder="1" applyFont="1">
      <alignment horizontal="left" vertical="center"/>
    </xf>
    <xf borderId="8" fillId="10" fontId="22" numFmtId="0" xfId="0" applyAlignment="1" applyBorder="1" applyFont="1">
      <alignment horizontal="right" shrinkToFit="0" wrapText="1"/>
    </xf>
    <xf borderId="36" fillId="11" fontId="22" numFmtId="0" xfId="0" applyAlignment="1" applyBorder="1" applyFont="1">
      <alignment horizontal="left" shrinkToFit="0" vertical="center" wrapText="1"/>
    </xf>
    <xf borderId="0" fillId="0" fontId="2" numFmtId="168" xfId="0" applyFont="1" applyNumberFormat="1"/>
    <xf borderId="39" fillId="0" fontId="2" numFmtId="0" xfId="0" applyBorder="1" applyFont="1"/>
    <xf borderId="39" fillId="0" fontId="24" numFmtId="167" xfId="0" applyAlignment="1" applyBorder="1" applyFont="1" applyNumberFormat="1">
      <alignment horizontal="right" shrinkToFit="0" wrapText="1"/>
    </xf>
    <xf borderId="39" fillId="0" fontId="24" numFmtId="167" xfId="0" applyAlignment="1" applyBorder="1" applyFont="1" applyNumberFormat="1">
      <alignment shrinkToFit="0" wrapText="1"/>
    </xf>
    <xf borderId="39" fillId="0" fontId="24" numFmtId="169" xfId="0" applyAlignment="1" applyBorder="1" applyFont="1" applyNumberFormat="1">
      <alignment horizontal="right" shrinkToFit="0" wrapText="1"/>
    </xf>
    <xf borderId="39" fillId="0" fontId="24" numFmtId="9" xfId="0" applyAlignment="1" applyBorder="1" applyFont="1" applyNumberFormat="1">
      <alignment horizontal="right" shrinkToFit="0" wrapText="1"/>
    </xf>
    <xf borderId="39" fillId="12" fontId="24" numFmtId="167" xfId="0" applyAlignment="1" applyBorder="1" applyFont="1" applyNumberFormat="1">
      <alignment horizontal="right" shrinkToFit="0" wrapText="1"/>
    </xf>
    <xf borderId="39" fillId="12" fontId="24" numFmtId="165" xfId="0" applyAlignment="1" applyBorder="1" applyFont="1" applyNumberFormat="1">
      <alignment horizontal="right" shrinkToFit="0" wrapText="1"/>
    </xf>
    <xf borderId="40" fillId="0" fontId="2" numFmtId="0" xfId="0" applyBorder="1" applyFont="1"/>
    <xf borderId="40" fillId="0" fontId="24" numFmtId="167" xfId="0" applyAlignment="1" applyBorder="1" applyFont="1" applyNumberFormat="1">
      <alignment horizontal="right" shrinkToFit="0" wrapText="1"/>
    </xf>
    <xf borderId="41" fillId="0" fontId="24" numFmtId="167" xfId="0" applyAlignment="1" applyBorder="1" applyFont="1" applyNumberFormat="1">
      <alignment shrinkToFit="0" wrapText="1"/>
    </xf>
    <xf borderId="40" fillId="0" fontId="24" numFmtId="169" xfId="0" applyAlignment="1" applyBorder="1" applyFont="1" applyNumberFormat="1">
      <alignment horizontal="right" shrinkToFit="0" wrapText="1"/>
    </xf>
    <xf borderId="40" fillId="0" fontId="24" numFmtId="9" xfId="0" applyAlignment="1" applyBorder="1" applyFont="1" applyNumberFormat="1">
      <alignment horizontal="right" shrinkToFit="0" wrapText="1"/>
    </xf>
    <xf borderId="40" fillId="12" fontId="24" numFmtId="167" xfId="0" applyAlignment="1" applyBorder="1" applyFont="1" applyNumberFormat="1">
      <alignment horizontal="right" shrinkToFit="0" wrapText="1"/>
    </xf>
    <xf borderId="40" fillId="12" fontId="24" numFmtId="165" xfId="0" applyAlignment="1" applyBorder="1" applyFont="1" applyNumberFormat="1">
      <alignment horizontal="right" shrinkToFit="0" wrapText="1"/>
    </xf>
    <xf borderId="40" fillId="0" fontId="24" numFmtId="167" xfId="0" applyAlignment="1" applyBorder="1" applyFont="1" applyNumberFormat="1">
      <alignment shrinkToFit="0" wrapText="1"/>
    </xf>
    <xf borderId="0" fillId="0" fontId="26" numFmtId="0" xfId="0" applyFont="1"/>
    <xf borderId="40" fillId="0" fontId="24" numFmtId="166" xfId="0" applyAlignment="1" applyBorder="1" applyFont="1" applyNumberFormat="1">
      <alignment horizontal="right" shrinkToFit="0" wrapText="1"/>
    </xf>
    <xf borderId="40" fillId="0" fontId="24" numFmtId="0" xfId="0" applyAlignment="1" applyBorder="1" applyFont="1">
      <alignment shrinkToFit="0" wrapText="1"/>
    </xf>
    <xf borderId="42" fillId="0" fontId="2" numFmtId="0" xfId="0" applyBorder="1" applyFont="1"/>
    <xf borderId="42" fillId="0" fontId="24" numFmtId="166" xfId="0" applyAlignment="1" applyBorder="1" applyFont="1" applyNumberFormat="1">
      <alignment horizontal="right" shrinkToFit="0" wrapText="1"/>
    </xf>
    <xf borderId="42" fillId="0" fontId="24" numFmtId="0" xfId="0" applyAlignment="1" applyBorder="1" applyFont="1">
      <alignment shrinkToFit="0" wrapText="1"/>
    </xf>
    <xf borderId="42" fillId="0" fontId="24" numFmtId="9" xfId="0" applyAlignment="1" applyBorder="1" applyFont="1" applyNumberFormat="1">
      <alignment horizontal="right" shrinkToFit="0" wrapText="1"/>
    </xf>
    <xf borderId="43" fillId="12" fontId="24" numFmtId="167" xfId="0" applyAlignment="1" applyBorder="1" applyFont="1" applyNumberFormat="1">
      <alignment horizontal="right" shrinkToFit="0" wrapText="1"/>
    </xf>
    <xf borderId="43" fillId="12" fontId="24" numFmtId="165" xfId="0" applyAlignment="1" applyBorder="1" applyFont="1" applyNumberFormat="1">
      <alignment horizontal="right" shrinkToFit="0" wrapText="1"/>
    </xf>
    <xf borderId="35" fillId="11" fontId="8" numFmtId="0" xfId="0" applyAlignment="1" applyBorder="1" applyFont="1">
      <alignment horizontal="right" shrinkToFit="0" wrapText="1"/>
    </xf>
    <xf borderId="35" fillId="12" fontId="8" numFmtId="165" xfId="0" applyAlignment="1" applyBorder="1" applyFont="1" applyNumberFormat="1">
      <alignment horizontal="right" shrinkToFit="0" wrapText="1"/>
    </xf>
    <xf borderId="0" fillId="0" fontId="3" numFmtId="0" xfId="0" applyAlignment="1" applyFont="1">
      <alignment horizontal="left"/>
    </xf>
    <xf borderId="0" fillId="0" fontId="27" numFmtId="0" xfId="0" applyAlignment="1" applyFont="1">
      <alignment horizontal="left" shrinkToFit="0" vertical="top" wrapText="1"/>
    </xf>
    <xf borderId="0" fillId="0" fontId="27" numFmtId="0" xfId="0" applyAlignment="1" applyFont="1">
      <alignment horizontal="left" vertical="top"/>
    </xf>
    <xf borderId="0" fillId="0" fontId="27" numFmtId="0" xfId="0" applyAlignment="1" applyFont="1">
      <alignment horizontal="center" vertical="top"/>
    </xf>
    <xf borderId="44" fillId="11" fontId="22" numFmtId="0" xfId="0" applyAlignment="1" applyBorder="1" applyFont="1">
      <alignment shrinkToFit="0" wrapText="1"/>
    </xf>
    <xf borderId="45" fillId="0" fontId="16" numFmtId="0" xfId="0" applyBorder="1" applyFont="1"/>
    <xf borderId="35" fillId="0" fontId="24" numFmtId="170" xfId="0" applyAlignment="1" applyBorder="1" applyFont="1" applyNumberFormat="1">
      <alignment horizontal="center" shrinkToFit="0" vertical="center" wrapText="1"/>
    </xf>
    <xf borderId="39" fillId="0" fontId="24" numFmtId="0" xfId="0" applyAlignment="1" applyBorder="1" applyFont="1">
      <alignment shrinkToFit="0" wrapText="1"/>
    </xf>
    <xf borderId="41" fillId="0" fontId="24" numFmtId="0" xfId="0" applyAlignment="1" applyBorder="1" applyFont="1">
      <alignment shrinkToFit="0" wrapText="1"/>
    </xf>
    <xf borderId="35" fillId="11" fontId="22" numFmtId="0" xfId="0" applyAlignment="1" applyBorder="1" applyFont="1">
      <alignment horizontal="right" shrinkToFit="0" wrapText="1"/>
    </xf>
    <xf borderId="0" fillId="0" fontId="27" numFmtId="0" xfId="0" applyAlignment="1" applyFont="1">
      <alignment horizontal="center" shrinkToFit="0" vertical="center" wrapText="1"/>
    </xf>
    <xf borderId="0" fillId="0" fontId="27" numFmtId="0" xfId="0" applyAlignment="1" applyFont="1">
      <alignment shrinkToFit="0" vertical="center" wrapText="1"/>
    </xf>
    <xf borderId="0" fillId="0" fontId="3" numFmtId="0" xfId="0" applyAlignment="1" applyFont="1">
      <alignment shrinkToFit="0" wrapText="1"/>
    </xf>
    <xf borderId="40" fillId="0" fontId="24" numFmtId="171" xfId="0" applyAlignment="1" applyBorder="1" applyFont="1" applyNumberFormat="1">
      <alignment horizontal="right" shrinkToFit="0" wrapText="1"/>
    </xf>
    <xf borderId="0" fillId="0" fontId="27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35" fillId="0" fontId="24" numFmtId="167" xfId="0" applyAlignment="1" applyBorder="1" applyFont="1" applyNumberFormat="1">
      <alignment horizontal="center" shrinkToFit="0" vertical="center" wrapText="1"/>
    </xf>
    <xf borderId="35" fillId="11" fontId="24" numFmtId="0" xfId="0" applyAlignment="1" applyBorder="1" applyFont="1">
      <alignment horizontal="right" shrinkToFit="0" wrapText="1"/>
    </xf>
    <xf borderId="0" fillId="0" fontId="27" numFmtId="0" xfId="0" applyAlignment="1" applyFont="1">
      <alignment shrinkToFit="0" wrapText="1"/>
    </xf>
    <xf borderId="0" fillId="0" fontId="27" numFmtId="0" xfId="0" applyFont="1"/>
    <xf borderId="0" fillId="0" fontId="27" numFmtId="0" xfId="0" applyAlignment="1" applyFont="1">
      <alignment shrinkToFit="0" vertical="top" wrapText="1"/>
    </xf>
    <xf borderId="0" fillId="0" fontId="2" numFmtId="0" xfId="0" applyAlignment="1" applyFont="1">
      <alignment vertical="center"/>
    </xf>
    <xf borderId="46" fillId="0" fontId="2" numFmtId="0" xfId="0" applyBorder="1" applyFont="1"/>
    <xf borderId="0" fillId="0" fontId="27" numFmtId="0" xfId="0" applyAlignment="1" applyFont="1">
      <alignment horizontal="center" shrinkToFit="0" vertical="top" wrapText="1"/>
    </xf>
    <xf borderId="0" fillId="0" fontId="28" numFmtId="0" xfId="0" applyAlignment="1" applyFont="1">
      <alignment vertical="center"/>
    </xf>
    <xf borderId="47" fillId="11" fontId="22" numFmtId="0" xfId="0" applyAlignment="1" applyBorder="1" applyFont="1">
      <alignment horizontal="center" shrinkToFit="0" vertical="center" wrapText="1"/>
    </xf>
    <xf borderId="48" fillId="0" fontId="2" numFmtId="0" xfId="0" applyBorder="1" applyFont="1"/>
    <xf borderId="49" fillId="0" fontId="2" numFmtId="0" xfId="0" applyBorder="1" applyFont="1"/>
    <xf borderId="50" fillId="0" fontId="24" numFmtId="166" xfId="0" applyAlignment="1" applyBorder="1" applyFont="1" applyNumberFormat="1">
      <alignment horizontal="right" shrinkToFit="0" wrapText="1"/>
    </xf>
    <xf borderId="50" fillId="0" fontId="24" numFmtId="0" xfId="0" applyAlignment="1" applyBorder="1" applyFont="1">
      <alignment shrinkToFit="0" wrapText="1"/>
    </xf>
    <xf borderId="1" fillId="0" fontId="2" numFmtId="0" xfId="0" applyBorder="1" applyFont="1"/>
    <xf borderId="50" fillId="0" fontId="24" numFmtId="0" xfId="0" applyAlignment="1" applyBorder="1" applyFont="1">
      <alignment horizontal="right" shrinkToFit="0" wrapText="1"/>
    </xf>
    <xf borderId="51" fillId="0" fontId="2" numFmtId="0" xfId="0" applyBorder="1" applyFont="1"/>
    <xf borderId="42" fillId="0" fontId="24" numFmtId="0" xfId="0" applyAlignment="1" applyBorder="1" applyFont="1">
      <alignment horizontal="right" shrinkToFit="0" wrapText="1"/>
    </xf>
    <xf borderId="42" fillId="0" fontId="24" numFmtId="169" xfId="0" applyAlignment="1" applyBorder="1" applyFont="1" applyNumberFormat="1">
      <alignment horizontal="right" shrinkToFit="0" wrapText="1"/>
    </xf>
    <xf borderId="35" fillId="12" fontId="9" numFmtId="165" xfId="0" applyAlignment="1" applyBorder="1" applyFont="1" applyNumberFormat="1">
      <alignment horizontal="right" shrinkToFit="0" wrapText="1"/>
    </xf>
    <xf borderId="0" fillId="0" fontId="28" numFmtId="0" xfId="0" applyAlignment="1" applyFont="1">
      <alignment horizontal="left" shrinkToFit="0" vertical="center" wrapText="1"/>
    </xf>
    <xf borderId="0" fillId="0" fontId="3" numFmtId="165" xfId="0" applyFont="1" applyNumberFormat="1"/>
    <xf borderId="0" fillId="0" fontId="29" numFmtId="0" xfId="0" applyAlignment="1" applyFont="1">
      <alignment horizontal="left" vertical="center"/>
    </xf>
    <xf borderId="40" fillId="0" fontId="24" numFmtId="165" xfId="0" applyAlignment="1" applyBorder="1" applyFont="1" applyNumberFormat="1">
      <alignment horizontal="right" shrinkToFit="0" wrapText="1"/>
    </xf>
    <xf borderId="0" fillId="0" fontId="29" numFmtId="0" xfId="0" applyAlignment="1" applyFont="1">
      <alignment horizontal="left" shrinkToFit="0" vertical="center" wrapText="1"/>
    </xf>
    <xf borderId="0" fillId="0" fontId="29" numFmtId="0" xfId="0" applyAlignment="1" applyFont="1">
      <alignment horizontal="center" vertical="center"/>
    </xf>
    <xf borderId="36" fillId="14" fontId="12" numFmtId="0" xfId="0" applyAlignment="1" applyBorder="1" applyFill="1" applyFont="1">
      <alignment horizontal="left" shrinkToFit="0" vertical="center" wrapText="1"/>
    </xf>
    <xf borderId="0" fillId="0" fontId="30" numFmtId="0" xfId="0" applyAlignment="1" applyFont="1">
      <alignment horizontal="left" shrinkToFit="0" vertical="center" wrapText="1"/>
    </xf>
    <xf borderId="42" fillId="12" fontId="24" numFmtId="167" xfId="0" applyAlignment="1" applyBorder="1" applyFont="1" applyNumberFormat="1">
      <alignment horizontal="right" shrinkToFit="0" wrapText="1"/>
    </xf>
    <xf borderId="42" fillId="12" fontId="24" numFmtId="165" xfId="0" applyAlignment="1" applyBorder="1" applyFont="1" applyNumberFormat="1">
      <alignment horizontal="right" shrinkToFit="0" wrapText="1"/>
    </xf>
    <xf borderId="39" fillId="0" fontId="24" numFmtId="165" xfId="0" applyAlignment="1" applyBorder="1" applyFont="1" applyNumberFormat="1">
      <alignment horizontal="right" shrinkToFit="0" wrapText="1"/>
    </xf>
    <xf borderId="0" fillId="0" fontId="30" numFmtId="0" xfId="0" applyAlignment="1" applyFont="1">
      <alignment horizontal="center" shrinkToFit="0" vertical="center" wrapText="1"/>
    </xf>
    <xf borderId="39" fillId="0" fontId="24" numFmtId="166" xfId="0" applyAlignment="1" applyBorder="1" applyFont="1" applyNumberFormat="1">
      <alignment horizontal="right" shrinkToFit="0" wrapText="1"/>
    </xf>
    <xf borderId="36" fillId="2" fontId="12" numFmtId="0" xfId="0" applyAlignment="1" applyBorder="1" applyFont="1">
      <alignment horizontal="left" shrinkToFit="0" vertical="center" wrapText="1"/>
    </xf>
    <xf borderId="44" fillId="11" fontId="22" numFmtId="0" xfId="0" applyAlignment="1" applyBorder="1" applyFont="1">
      <alignment horizontal="right" shrinkToFit="0" wrapText="1"/>
    </xf>
    <xf borderId="52" fillId="12" fontId="22" numFmtId="165" xfId="0" applyAlignment="1" applyBorder="1" applyFont="1" applyNumberFormat="1">
      <alignment horizontal="right" shrinkToFit="0" wrapText="1"/>
    </xf>
    <xf borderId="0" fillId="0" fontId="31" numFmtId="0" xfId="0" applyAlignment="1" applyFont="1">
      <alignment horizontal="left" shrinkToFit="0" vertical="center" wrapText="1"/>
    </xf>
    <xf borderId="0" fillId="0" fontId="31" numFmtId="0" xfId="0" applyAlignment="1" applyFont="1">
      <alignment horizontal="left" shrinkToFit="0" wrapText="1"/>
    </xf>
    <xf borderId="0" fillId="0" fontId="31" numFmtId="0" xfId="0" applyAlignment="1" applyFont="1">
      <alignment horizontal="left"/>
    </xf>
    <xf borderId="41" fillId="0" fontId="2" numFmtId="0" xfId="0" applyBorder="1" applyFont="1"/>
    <xf borderId="42" fillId="0" fontId="24" numFmtId="167" xfId="0" applyAlignment="1" applyBorder="1" applyFont="1" applyNumberFormat="1">
      <alignment horizontal="right" shrinkToFit="0" wrapText="1"/>
    </xf>
    <xf borderId="36" fillId="15" fontId="12" numFmtId="0" xfId="0" applyAlignment="1" applyBorder="1" applyFill="1" applyFont="1">
      <alignment horizontal="left" shrinkToFit="0" vertical="center" wrapText="1"/>
    </xf>
    <xf borderId="53" fillId="12" fontId="24" numFmtId="165" xfId="0" applyAlignment="1" applyBorder="1" applyFont="1" applyNumberFormat="1">
      <alignment horizontal="right" shrinkToFit="0" wrapText="1"/>
    </xf>
    <xf borderId="54" fillId="11" fontId="22" numFmtId="0" xfId="0" applyAlignment="1" applyBorder="1" applyFont="1">
      <alignment horizontal="right" shrinkToFit="0" wrapText="1"/>
    </xf>
    <xf borderId="0" fillId="0" fontId="27" numFmtId="0" xfId="0" applyAlignment="1" applyFont="1">
      <alignment horizontal="left" vertical="center"/>
    </xf>
    <xf borderId="0" fillId="0" fontId="27" numFmtId="0" xfId="0" applyAlignment="1" applyFont="1">
      <alignment horizontal="left" shrinkToFit="0" vertical="center" wrapText="1"/>
    </xf>
    <xf borderId="36" fillId="4" fontId="12" numFmtId="0" xfId="0" applyAlignment="1" applyBorder="1" applyFont="1">
      <alignment horizontal="center" shrinkToFit="0" vertical="center" wrapText="1"/>
    </xf>
    <xf borderId="35" fillId="0" fontId="9" numFmtId="0" xfId="0" applyAlignment="1" applyBorder="1" applyFont="1">
      <alignment vertical="center"/>
    </xf>
    <xf borderId="35" fillId="0" fontId="3" numFmtId="0" xfId="0" applyBorder="1" applyFont="1"/>
    <xf borderId="35" fillId="0" fontId="24" numFmtId="0" xfId="0" applyAlignment="1" applyBorder="1" applyFont="1">
      <alignment horizontal="center" shrinkToFit="0" vertical="center" wrapText="1"/>
    </xf>
    <xf borderId="0" fillId="0" fontId="32" numFmtId="0" xfId="0" applyAlignment="1" applyFont="1">
      <alignment horizontal="left" readingOrder="1" vertical="center"/>
    </xf>
    <xf borderId="36" fillId="3" fontId="33" numFmtId="0" xfId="0" applyAlignment="1" applyBorder="1" applyFont="1">
      <alignment horizontal="center" shrinkToFit="0" vertical="center" wrapText="1"/>
    </xf>
    <xf borderId="35" fillId="16" fontId="22" numFmtId="0" xfId="0" applyAlignment="1" applyBorder="1" applyFill="1" applyFont="1">
      <alignment horizontal="center" shrinkToFit="0" vertical="center" wrapText="1"/>
    </xf>
    <xf borderId="35" fillId="16" fontId="22" numFmtId="165" xfId="0" applyAlignment="1" applyBorder="1" applyFont="1" applyNumberFormat="1">
      <alignment horizontal="center" shrinkToFit="0" vertical="center" wrapText="1"/>
    </xf>
    <xf borderId="36" fillId="16" fontId="22" numFmtId="0" xfId="0" applyAlignment="1" applyBorder="1" applyFont="1">
      <alignment horizontal="center" shrinkToFit="0" vertical="center" wrapText="1"/>
    </xf>
    <xf borderId="35" fillId="16" fontId="24" numFmtId="166" xfId="0" applyAlignment="1" applyBorder="1" applyFont="1" applyNumberFormat="1">
      <alignment horizontal="center" shrinkToFit="0" vertical="center" wrapText="1"/>
    </xf>
    <xf borderId="35" fillId="11" fontId="22" numFmtId="0" xfId="0" applyAlignment="1" applyBorder="1" applyFont="1">
      <alignment horizontal="center" vertical="center"/>
    </xf>
    <xf borderId="0" fillId="0" fontId="2" numFmtId="9" xfId="0" applyFont="1" applyNumberFormat="1"/>
    <xf borderId="35" fillId="12" fontId="22" numFmtId="164" xfId="0" applyAlignment="1" applyBorder="1" applyFont="1" applyNumberFormat="1">
      <alignment horizontal="center" shrinkToFit="0" vertical="center" wrapText="1"/>
    </xf>
    <xf borderId="35" fillId="0" fontId="24" numFmtId="165" xfId="0" applyAlignment="1" applyBorder="1" applyFont="1" applyNumberFormat="1">
      <alignment horizontal="center" shrinkToFit="0" vertical="center" wrapText="1"/>
    </xf>
    <xf borderId="35" fillId="0" fontId="24" numFmtId="0" xfId="0" applyAlignment="1" applyBorder="1" applyFont="1">
      <alignment shrinkToFit="0" wrapText="1"/>
    </xf>
    <xf borderId="35" fillId="0" fontId="24" numFmtId="165" xfId="0" applyAlignment="1" applyBorder="1" applyFont="1" applyNumberFormat="1">
      <alignment horizontal="right" shrinkToFit="0" wrapText="1"/>
    </xf>
    <xf borderId="35" fillId="0" fontId="24" numFmtId="165" xfId="0" applyAlignment="1" applyBorder="1" applyFont="1" applyNumberFormat="1">
      <alignment shrinkToFit="0" wrapText="1"/>
    </xf>
    <xf borderId="36" fillId="17" fontId="33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left"/>
    </xf>
    <xf borderId="36" fillId="4" fontId="12" numFmtId="0" xfId="0" applyAlignment="1" applyBorder="1" applyFont="1">
      <alignment horizontal="left" shrinkToFit="0" vertical="center" wrapText="1"/>
    </xf>
    <xf borderId="0" fillId="0" fontId="34" numFmtId="0" xfId="0" applyAlignment="1" applyFont="1">
      <alignment horizontal="left" readingOrder="1" vertical="center"/>
    </xf>
    <xf borderId="36" fillId="0" fontId="9" numFmtId="0" xfId="0" applyAlignment="1" applyBorder="1" applyFont="1">
      <alignment horizontal="center" shrinkToFit="0" vertical="center" wrapText="1"/>
    </xf>
    <xf borderId="27" fillId="10" fontId="22" numFmtId="0" xfId="0" applyAlignment="1" applyBorder="1" applyFont="1">
      <alignment horizontal="center" shrinkToFit="0" wrapText="1"/>
    </xf>
    <xf borderId="0" fillId="0" fontId="34" numFmtId="0" xfId="0" applyAlignment="1" applyFont="1">
      <alignment horizontal="left" readingOrder="1" shrinkToFit="0" vertical="center" wrapText="1"/>
    </xf>
    <xf borderId="35" fillId="0" fontId="2" numFmtId="0" xfId="0" applyAlignment="1" applyBorder="1" applyFont="1">
      <alignment shrinkToFit="0" wrapText="1"/>
    </xf>
    <xf borderId="38" fillId="12" fontId="9" numFmtId="165" xfId="0" applyAlignment="1" applyBorder="1" applyFont="1" applyNumberFormat="1">
      <alignment horizontal="right" shrinkToFit="0" wrapText="1"/>
    </xf>
    <xf borderId="0" fillId="0" fontId="35" numFmtId="0" xfId="0" applyAlignment="1" applyFont="1">
      <alignment horizontal="left" readingOrder="1" vertical="center"/>
    </xf>
    <xf borderId="55" fillId="12" fontId="22" numFmtId="165" xfId="0" applyAlignment="1" applyBorder="1" applyFont="1" applyNumberFormat="1">
      <alignment horizontal="right" shrinkToFit="0" wrapText="1"/>
    </xf>
    <xf borderId="0" fillId="0" fontId="31" numFmtId="0" xfId="0" applyAlignment="1" applyFont="1">
      <alignment horizontal="center" shrinkToFit="0" vertical="center" wrapText="1"/>
    </xf>
    <xf borderId="56" fillId="0" fontId="2" numFmtId="0" xfId="0" applyBorder="1" applyFont="1"/>
    <xf borderId="1" fillId="0" fontId="36" numFmtId="0" xfId="0" applyAlignment="1" applyBorder="1" applyFont="1">
      <alignment horizontal="left"/>
    </xf>
    <xf borderId="29" fillId="0" fontId="16" numFmtId="0" xfId="0" applyBorder="1" applyFont="1"/>
    <xf borderId="0" fillId="0" fontId="37" numFmtId="0" xfId="0" applyAlignment="1" applyFont="1">
      <alignment vertical="center"/>
    </xf>
    <xf borderId="0" fillId="0" fontId="38" numFmtId="0" xfId="0" applyFont="1"/>
    <xf borderId="0" fillId="0" fontId="39" numFmtId="0" xfId="0" applyAlignment="1" applyFont="1">
      <alignment horizontal="center" shrinkToFit="0" vertical="center" wrapText="1"/>
    </xf>
    <xf borderId="0" fillId="0" fontId="40" numFmtId="0" xfId="0" applyAlignment="1" applyFont="1">
      <alignment horizontal="left" readingOrder="1" vertical="center"/>
    </xf>
    <xf borderId="29" fillId="0" fontId="3" numFmtId="0" xfId="0" applyBorder="1" applyFont="1"/>
    <xf borderId="0" fillId="0" fontId="27" numFmtId="0" xfId="0" applyAlignment="1" applyFont="1">
      <alignment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Fornecedore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55" Type="http://schemas.openxmlformats.org/officeDocument/2006/relationships/worksheet" Target="worksheets/sheet52.xml"/><Relationship Id="rId10" Type="http://schemas.openxmlformats.org/officeDocument/2006/relationships/worksheet" Target="worksheets/sheet7.xml"/><Relationship Id="rId54" Type="http://schemas.openxmlformats.org/officeDocument/2006/relationships/worksheet" Target="worksheets/sheet51.xml"/><Relationship Id="rId13" Type="http://schemas.openxmlformats.org/officeDocument/2006/relationships/worksheet" Target="worksheets/sheet10.xml"/><Relationship Id="rId57" Type="http://schemas.openxmlformats.org/officeDocument/2006/relationships/worksheet" Target="worksheets/sheet54.xml"/><Relationship Id="rId12" Type="http://schemas.openxmlformats.org/officeDocument/2006/relationships/worksheet" Target="worksheets/sheet9.xml"/><Relationship Id="rId56" Type="http://schemas.openxmlformats.org/officeDocument/2006/relationships/worksheet" Target="worksheets/sheet53.xml"/><Relationship Id="rId15" Type="http://schemas.openxmlformats.org/officeDocument/2006/relationships/worksheet" Target="worksheets/sheet12.xml"/><Relationship Id="rId59" Type="http://customschemas.google.com/relationships/workbookmetadata" Target="metadata"/><Relationship Id="rId14" Type="http://schemas.openxmlformats.org/officeDocument/2006/relationships/worksheet" Target="worksheets/sheet11.xml"/><Relationship Id="rId58" Type="http://schemas.openxmlformats.org/officeDocument/2006/relationships/externalLink" Target="externalLinks/externalLink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6.jpg"/></Relationships>
</file>

<file path=xl/drawings/_rels/drawing3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jpg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8.jpg"/></Relationships>
</file>

<file path=xl/drawings/_rels/drawing4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9.jpg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0.jpg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1.jpg"/></Relationships>
</file>

<file path=xl/drawings/_rels/drawing4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2.jpg"/></Relationships>
</file>

<file path=xl/drawings/_rels/drawing4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3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5.jpg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4.jpg"/></Relationships>
</file>

<file path=xl/drawings/_rels/drawing5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847850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714375</xdr:colOff>
      <xdr:row>39</xdr:row>
      <xdr:rowOff>76200</xdr:rowOff>
    </xdr:from>
    <xdr:ext cx="3686175" cy="31623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161925</xdr:rowOff>
    </xdr:from>
    <xdr:ext cx="1847850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28575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45</xdr:row>
      <xdr:rowOff>95250</xdr:rowOff>
    </xdr:from>
    <xdr:ext cx="3105150" cy="2428875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85725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85725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85725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1590675</xdr:colOff>
      <xdr:row>33</xdr:row>
      <xdr:rowOff>66675</xdr:rowOff>
    </xdr:from>
    <xdr:ext cx="3552825" cy="2476500"/>
    <xdr:pic>
      <xdr:nvPicPr>
        <xdr:cNvPr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781050</xdr:colOff>
      <xdr:row>44</xdr:row>
      <xdr:rowOff>66675</xdr:rowOff>
    </xdr:from>
    <xdr:ext cx="3276600" cy="257175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714375</xdr:colOff>
      <xdr:row>39</xdr:row>
      <xdr:rowOff>57150</xdr:rowOff>
    </xdr:from>
    <xdr:ext cx="3810000" cy="3000375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971550</xdr:colOff>
      <xdr:row>52</xdr:row>
      <xdr:rowOff>66675</xdr:rowOff>
    </xdr:from>
    <xdr:ext cx="2314575" cy="1666875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47850" cy="723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581025</xdr:colOff>
      <xdr:row>42</xdr:row>
      <xdr:rowOff>114300</xdr:rowOff>
    </xdr:from>
    <xdr:ext cx="3057525" cy="203835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45</xdr:row>
      <xdr:rowOff>66675</xdr:rowOff>
    </xdr:from>
    <xdr:ext cx="3733800" cy="246697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933450</xdr:colOff>
      <xdr:row>46</xdr:row>
      <xdr:rowOff>104775</xdr:rowOff>
    </xdr:from>
    <xdr:ext cx="3162300" cy="2371725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552450</xdr:colOff>
      <xdr:row>47</xdr:row>
      <xdr:rowOff>114300</xdr:rowOff>
    </xdr:from>
    <xdr:ext cx="3352800" cy="243840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419100</xdr:colOff>
      <xdr:row>42</xdr:row>
      <xdr:rowOff>28575</xdr:rowOff>
    </xdr:from>
    <xdr:ext cx="3905250" cy="2838450"/>
    <xdr:pic>
      <xdr:nvPicPr>
        <xdr:cNvPr id="0" name="image1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619125</xdr:colOff>
      <xdr:row>42</xdr:row>
      <xdr:rowOff>95250</xdr:rowOff>
    </xdr:from>
    <xdr:ext cx="3733800" cy="2447925"/>
    <xdr:pic>
      <xdr:nvPicPr>
        <xdr:cNvPr id="0" name="image1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85725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704850</xdr:colOff>
      <xdr:row>41</xdr:row>
      <xdr:rowOff>66675</xdr:rowOff>
    </xdr:from>
    <xdr:ext cx="3457575" cy="2705100"/>
    <xdr:pic>
      <xdr:nvPicPr>
        <xdr:cNvPr id="0" name="image1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1000125</xdr:colOff>
      <xdr:row>41</xdr:row>
      <xdr:rowOff>171450</xdr:rowOff>
    </xdr:from>
    <xdr:ext cx="3057525" cy="3105150"/>
    <xdr:pic>
      <xdr:nvPicPr>
        <xdr:cNvPr id="0" name="image1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78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Drives%20compartilhados\3.%20ESPACO%20JARDIM%20LEOPOLDINA\A&amp;B\DELIVERY%20MARMITAS\Marmitex\Panilha%20de%20Custo%20Delivery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ilha de custo"/>
      <sheetName val="ROTULOS"/>
      <sheetName val="Resumo"/>
      <sheetName val="Pesto Manjericão"/>
      <sheetName val="Base Tomate"/>
      <sheetName val="Molho Sugo"/>
      <sheetName val="Molho Basílico"/>
      <sheetName val="Molho Bechamel"/>
      <sheetName val="Molho Bolonhesa "/>
      <sheetName val=" Ravioli de carne "/>
      <sheetName val="Ravioli de queijo "/>
      <sheetName val="Tortelloni"/>
      <sheetName val="Conchiglione "/>
      <sheetName val="Nhoque - Base"/>
      <sheetName val="Nhoque - PORÇÃO"/>
      <sheetName val="Espaguete - Base"/>
      <sheetName val="Almondegas"/>
      <sheetName val="Espaguete com Almondegas - PORÇ"/>
      <sheetName val="Espaguete na manteiga - Base "/>
      <sheetName val="Espaguete na manteiga - PORÇÃO"/>
      <sheetName val="Lasanha a bolonhesa - Base"/>
      <sheetName val="Lasanha a bolonhesa - PORÇÃO"/>
      <sheetName val="Strogonoff - Receita"/>
      <sheetName val="Strogonoff - PORÇÃO"/>
      <sheetName val="Fricassé de Frango - Receita"/>
      <sheetName val="Fricassé de Frango - PORÇÃO"/>
      <sheetName val="Frango Assado - Base"/>
      <sheetName val="Frango Assado - PORÇÃO"/>
      <sheetName val="Escondidinho de ragú - Base"/>
      <sheetName val="Escondidinho de ragú - PORÇÃO"/>
      <sheetName val="Carne de panela"/>
      <sheetName val="Purê de Batata "/>
      <sheetName val="Carne de Panela - PORÇÃO"/>
      <sheetName val="Polpetone - Base"/>
      <sheetName val="Arroz com Brocolis"/>
      <sheetName val="Polpetone - PORÇÂO"/>
      <sheetName val="Ragú de carne"/>
      <sheetName val="Purê de Mandioquinha"/>
      <sheetName val="Ragú com Mand - PORÇÃO"/>
      <sheetName val="Peixe assado - Base"/>
      <sheetName val="Peixe assado - PORÇÃO"/>
      <sheetName val="Panqueca  - Base"/>
      <sheetName val="Panqueca Recheio"/>
      <sheetName val="Panqueca Recheio-PORÇÃO"/>
      <sheetName val="Lasanha de legumes - BAse"/>
      <sheetName val="Lasanha de legumes - PORÇÃO"/>
      <sheetName val="Arroz - Base"/>
      <sheetName val="Arroz - PORÇÃO"/>
      <sheetName val="Feijão - Base"/>
      <sheetName val="Feijão - PORÇÃO"/>
      <sheetName val="Farofa"/>
      <sheetName val="Farofa- PORÇÃO"/>
      <sheetName val="Legumes com ervas - Base"/>
      <sheetName val="Legumes com ervas - POR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ables/table1.xml><?xml version="1.0" encoding="utf-8"?>
<table xmlns="http://schemas.openxmlformats.org/spreadsheetml/2006/main" ref="B7:H29" displayName="Table_1" name="Table_1" id="1">
  <tableColumns count="7">
    <tableColumn name="Fornecedor" id="1"/>
    <tableColumn name="Produto" id="2"/>
    <tableColumn name="Telefone" id="3"/>
    <tableColumn name="Contato" id="4"/>
    <tableColumn name="e-mail" id="5"/>
    <tableColumn name="Razão Social" id="6"/>
    <tableColumn name="CNPJ" id="7"/>
  </tableColumns>
  <tableStyleInfo name="Fornecedor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contato@multifoods.com.br" TargetMode="External"/><Relationship Id="rId2" Type="http://schemas.openxmlformats.org/officeDocument/2006/relationships/drawing" Target="../drawings/drawing4.xml"/><Relationship Id="rId4" Type="http://schemas.openxmlformats.org/officeDocument/2006/relationships/table" Target="../tables/table1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51.13"/>
    <col customWidth="1" min="3" max="3" width="23.88"/>
    <col customWidth="1" min="4" max="4" width="8.0"/>
    <col customWidth="1" min="5" max="5" width="21.5"/>
    <col customWidth="1" min="6" max="22" width="7.63"/>
  </cols>
  <sheetData>
    <row r="1" ht="21.0" customHeight="1">
      <c r="A1" s="1"/>
      <c r="B1" s="2"/>
      <c r="C1" s="3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/>
      <c r="B2" s="4"/>
      <c r="C2" s="3"/>
      <c r="D2" s="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0" customHeight="1">
      <c r="A3" s="1"/>
      <c r="B3" s="5"/>
      <c r="C3" s="3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1.0" customHeight="1">
      <c r="A4" s="1"/>
      <c r="B4" s="5"/>
      <c r="C4" s="3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1.0" customHeight="1">
      <c r="A5" s="1"/>
      <c r="B5" s="6" t="s">
        <v>0</v>
      </c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"/>
      <c r="B6" s="5"/>
      <c r="C6" s="3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"/>
      <c r="B7" s="5"/>
      <c r="C7" s="3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8.5" customHeight="1">
      <c r="A8" s="7"/>
      <c r="B8" s="8" t="s">
        <v>1</v>
      </c>
      <c r="C8" s="9" t="s">
        <v>2</v>
      </c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8.5" customHeight="1">
      <c r="A9" s="7"/>
      <c r="B9" s="10" t="s">
        <v>3</v>
      </c>
      <c r="C9" s="11" t="s">
        <v>4</v>
      </c>
      <c r="D9" s="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8.5" customHeight="1">
      <c r="A10" s="7"/>
      <c r="B10" s="10" t="s">
        <v>5</v>
      </c>
      <c r="C10" s="12" t="s">
        <v>6</v>
      </c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8.5" customHeight="1">
      <c r="A11" s="7"/>
      <c r="B11" s="13" t="s">
        <v>7</v>
      </c>
      <c r="C11" s="14" t="s">
        <v>8</v>
      </c>
      <c r="D11" s="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1"/>
      <c r="B12" s="2"/>
      <c r="C12" s="3"/>
      <c r="D12" s="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1.0" customHeight="1">
      <c r="A13" s="1"/>
      <c r="B13" s="2"/>
      <c r="C13" s="3"/>
      <c r="D13" s="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customHeight="1">
      <c r="A14" s="1"/>
      <c r="B14" s="2"/>
      <c r="C14" s="3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1"/>
      <c r="B15" s="2"/>
      <c r="C15" s="3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1"/>
      <c r="B16" s="2"/>
      <c r="C16" s="3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1"/>
      <c r="B17" s="2"/>
      <c r="C17" s="3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1"/>
      <c r="B18" s="2"/>
      <c r="C18" s="3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1"/>
      <c r="B19" s="2"/>
      <c r="C19" s="3"/>
      <c r="D19" s="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1"/>
      <c r="B20" s="2"/>
      <c r="C20" s="3"/>
      <c r="D20" s="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1"/>
      <c r="B21" s="2"/>
      <c r="C21" s="3"/>
      <c r="D21" s="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1"/>
      <c r="B22" s="2"/>
      <c r="C22" s="3"/>
      <c r="D22" s="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1"/>
      <c r="B23" s="2"/>
      <c r="C23" s="3"/>
      <c r="D23" s="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1"/>
      <c r="B24" s="2"/>
      <c r="C24" s="3"/>
      <c r="D24" s="2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1"/>
      <c r="B25" s="2"/>
      <c r="C25" s="3"/>
      <c r="D25" s="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1"/>
      <c r="B26" s="2"/>
      <c r="C26" s="3"/>
      <c r="D26" s="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1"/>
      <c r="B27" s="2"/>
      <c r="C27" s="3"/>
      <c r="D27" s="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1"/>
      <c r="B28" s="2"/>
      <c r="C28" s="3"/>
      <c r="D28" s="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1"/>
      <c r="B29" s="2"/>
      <c r="C29" s="3"/>
      <c r="D29" s="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1"/>
      <c r="B30" s="2"/>
      <c r="C30" s="3"/>
      <c r="D30" s="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1"/>
      <c r="B31" s="2"/>
      <c r="C31" s="3"/>
      <c r="D31" s="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1"/>
      <c r="B32" s="2"/>
      <c r="C32" s="3"/>
      <c r="D32" s="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1"/>
      <c r="B33" s="2"/>
      <c r="C33" s="3"/>
      <c r="D33" s="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1"/>
      <c r="B34" s="2"/>
      <c r="C34" s="3"/>
      <c r="D34" s="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1"/>
      <c r="B35" s="2"/>
      <c r="C35" s="3"/>
      <c r="D35" s="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1"/>
      <c r="B36" s="2"/>
      <c r="C36" s="3"/>
      <c r="D36" s="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1"/>
      <c r="B37" s="2"/>
      <c r="C37" s="3"/>
      <c r="D37" s="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1"/>
      <c r="B38" s="2"/>
      <c r="C38" s="3"/>
      <c r="D38" s="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1"/>
      <c r="B39" s="2"/>
      <c r="C39" s="3"/>
      <c r="D39" s="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1"/>
      <c r="B40" s="2"/>
      <c r="C40" s="3"/>
      <c r="D40" s="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1"/>
      <c r="B41" s="2"/>
      <c r="C41" s="3"/>
      <c r="D41" s="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1"/>
      <c r="B42" s="2"/>
      <c r="C42" s="3"/>
      <c r="D42" s="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1"/>
      <c r="B43" s="2"/>
      <c r="C43" s="3"/>
      <c r="D43" s="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1"/>
      <c r="B44" s="2"/>
      <c r="C44" s="3"/>
      <c r="D44" s="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1.0" customHeight="1">
      <c r="A45" s="1"/>
      <c r="B45" s="2"/>
      <c r="C45" s="3"/>
      <c r="D45" s="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1.0" customHeight="1">
      <c r="A46" s="1"/>
      <c r="B46" s="2"/>
      <c r="C46" s="3"/>
      <c r="D46" s="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1.0" customHeight="1">
      <c r="A47" s="1"/>
      <c r="B47" s="2"/>
      <c r="C47" s="3"/>
      <c r="D47" s="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1.0" customHeight="1">
      <c r="A48" s="1"/>
      <c r="B48" s="2"/>
      <c r="C48" s="3"/>
      <c r="D48" s="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1.0" customHeight="1">
      <c r="A49" s="1"/>
      <c r="B49" s="2"/>
      <c r="C49" s="3"/>
      <c r="D49" s="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0" customHeight="1">
      <c r="A50" s="1"/>
      <c r="B50" s="2"/>
      <c r="C50" s="3"/>
      <c r="D50" s="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1.0" customHeight="1">
      <c r="A51" s="1"/>
      <c r="B51" s="2"/>
      <c r="C51" s="3"/>
      <c r="D51" s="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1.0" customHeight="1">
      <c r="A52" s="1"/>
      <c r="B52" s="2"/>
      <c r="C52" s="3"/>
      <c r="D52" s="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1.0" customHeight="1">
      <c r="A53" s="1"/>
      <c r="B53" s="2"/>
      <c r="C53" s="3"/>
      <c r="D53" s="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1.0" customHeight="1">
      <c r="A54" s="1"/>
      <c r="B54" s="2"/>
      <c r="C54" s="3"/>
      <c r="D54" s="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1.0" customHeight="1">
      <c r="A55" s="1"/>
      <c r="B55" s="2"/>
      <c r="C55" s="3"/>
      <c r="D55" s="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1.0" customHeight="1">
      <c r="A56" s="1"/>
      <c r="B56" s="2"/>
      <c r="C56" s="3"/>
      <c r="D56" s="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1.0" customHeight="1">
      <c r="A57" s="1"/>
      <c r="B57" s="2"/>
      <c r="C57" s="3"/>
      <c r="D57" s="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1.0" customHeight="1">
      <c r="A58" s="1"/>
      <c r="B58" s="2"/>
      <c r="C58" s="3"/>
      <c r="D58" s="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1.0" customHeight="1">
      <c r="A59" s="1"/>
      <c r="B59" s="2"/>
      <c r="C59" s="3"/>
      <c r="D59" s="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1.0" customHeight="1">
      <c r="A60" s="1"/>
      <c r="B60" s="2"/>
      <c r="C60" s="3"/>
      <c r="D60" s="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1.0" customHeight="1">
      <c r="A61" s="1"/>
      <c r="B61" s="2"/>
      <c r="C61" s="3"/>
      <c r="D61" s="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1.0" customHeight="1">
      <c r="A62" s="1"/>
      <c r="B62" s="2"/>
      <c r="C62" s="3"/>
      <c r="D62" s="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1.0" customHeight="1">
      <c r="A63" s="1"/>
      <c r="B63" s="2"/>
      <c r="C63" s="3"/>
      <c r="D63" s="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1.0" customHeight="1">
      <c r="A64" s="1"/>
      <c r="B64" s="2"/>
      <c r="C64" s="3"/>
      <c r="D64" s="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1.0" customHeight="1">
      <c r="A65" s="1"/>
      <c r="B65" s="2"/>
      <c r="C65" s="3"/>
      <c r="D65" s="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1.0" customHeight="1">
      <c r="A66" s="1"/>
      <c r="B66" s="2"/>
      <c r="C66" s="3"/>
      <c r="D66" s="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1.0" customHeight="1">
      <c r="A67" s="1"/>
      <c r="B67" s="2"/>
      <c r="C67" s="3"/>
      <c r="D67" s="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1.0" customHeight="1">
      <c r="A68" s="1"/>
      <c r="B68" s="2"/>
      <c r="C68" s="3"/>
      <c r="D68" s="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1.0" customHeight="1">
      <c r="A69" s="1"/>
      <c r="B69" s="2"/>
      <c r="C69" s="3"/>
      <c r="D69" s="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1.0" customHeight="1">
      <c r="A70" s="1"/>
      <c r="B70" s="2"/>
      <c r="C70" s="3"/>
      <c r="D70" s="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1.0" customHeight="1">
      <c r="A71" s="1"/>
      <c r="B71" s="2"/>
      <c r="C71" s="3"/>
      <c r="D71" s="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1.0" customHeight="1">
      <c r="A72" s="1"/>
      <c r="B72" s="2"/>
      <c r="C72" s="3"/>
      <c r="D72" s="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1.0" customHeight="1">
      <c r="A73" s="1"/>
      <c r="B73" s="2"/>
      <c r="C73" s="3"/>
      <c r="D73" s="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1.0" customHeight="1">
      <c r="A74" s="1"/>
      <c r="B74" s="2"/>
      <c r="C74" s="3"/>
      <c r="D74" s="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1.0" customHeight="1">
      <c r="A75" s="1"/>
      <c r="B75" s="2"/>
      <c r="C75" s="3"/>
      <c r="D75" s="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1.0" customHeight="1">
      <c r="A76" s="1"/>
      <c r="B76" s="2"/>
      <c r="C76" s="3"/>
      <c r="D76" s="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1.0" customHeight="1">
      <c r="A77" s="1"/>
      <c r="B77" s="2"/>
      <c r="C77" s="3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1.0" customHeight="1">
      <c r="A78" s="1"/>
      <c r="B78" s="2"/>
      <c r="C78" s="3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1.0" customHeight="1">
      <c r="A79" s="1"/>
      <c r="B79" s="2"/>
      <c r="C79" s="3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1.0" customHeight="1">
      <c r="A80" s="1"/>
      <c r="B80" s="2"/>
      <c r="C80" s="3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1.0" customHeight="1">
      <c r="A81" s="1"/>
      <c r="B81" s="2"/>
      <c r="C81" s="3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1.0" customHeight="1">
      <c r="A82" s="1"/>
      <c r="B82" s="2"/>
      <c r="C82" s="3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1.0" customHeight="1">
      <c r="A83" s="1"/>
      <c r="B83" s="2"/>
      <c r="C83" s="3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1.0" customHeight="1">
      <c r="A84" s="1"/>
      <c r="B84" s="2"/>
      <c r="C84" s="3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1.0" customHeight="1">
      <c r="A85" s="1"/>
      <c r="B85" s="2"/>
      <c r="C85" s="3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1.0" customHeight="1">
      <c r="A86" s="1"/>
      <c r="B86" s="2"/>
      <c r="C86" s="3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1.0" customHeight="1">
      <c r="A87" s="1"/>
      <c r="B87" s="2"/>
      <c r="C87" s="3"/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1.0" customHeight="1">
      <c r="A88" s="1"/>
      <c r="B88" s="2"/>
      <c r="C88" s="3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1.0" customHeight="1">
      <c r="A89" s="1"/>
      <c r="B89" s="2"/>
      <c r="C89" s="3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1.0" customHeight="1">
      <c r="A90" s="1"/>
      <c r="B90" s="2"/>
      <c r="C90" s="3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1.0" customHeight="1">
      <c r="A91" s="1"/>
      <c r="B91" s="2"/>
      <c r="C91" s="3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1.0" customHeight="1">
      <c r="A92" s="1"/>
      <c r="B92" s="2"/>
      <c r="C92" s="3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1.0" customHeight="1">
      <c r="A93" s="1"/>
      <c r="B93" s="2"/>
      <c r="C93" s="3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1.0" customHeight="1">
      <c r="A94" s="1"/>
      <c r="B94" s="2"/>
      <c r="C94" s="3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1.0" customHeight="1">
      <c r="A95" s="1"/>
      <c r="B95" s="2"/>
      <c r="C95" s="3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1.0" customHeight="1">
      <c r="A96" s="1"/>
      <c r="B96" s="2"/>
      <c r="C96" s="3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1.0" customHeight="1">
      <c r="A97" s="1"/>
      <c r="B97" s="2"/>
      <c r="C97" s="3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1.0" customHeight="1">
      <c r="A98" s="1"/>
      <c r="B98" s="2"/>
      <c r="C98" s="3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1.0" customHeight="1">
      <c r="A99" s="1"/>
      <c r="B99" s="2"/>
      <c r="C99" s="3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1.0" customHeight="1">
      <c r="A100" s="1"/>
      <c r="B100" s="2"/>
      <c r="C100" s="3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1"/>
      <c r="B101" s="2"/>
      <c r="C101" s="3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1.0" customHeight="1">
      <c r="A102" s="1"/>
      <c r="B102" s="2"/>
      <c r="C102" s="3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1.0" customHeight="1">
      <c r="A103" s="1"/>
      <c r="B103" s="2"/>
      <c r="C103" s="3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1.0" customHeight="1">
      <c r="A104" s="1"/>
      <c r="B104" s="2"/>
      <c r="C104" s="3"/>
      <c r="D104" s="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1.0" customHeight="1">
      <c r="A105" s="1"/>
      <c r="B105" s="2"/>
      <c r="C105" s="3"/>
      <c r="D105" s="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1.0" customHeight="1">
      <c r="A106" s="1"/>
      <c r="B106" s="2"/>
      <c r="C106" s="3"/>
      <c r="D106" s="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1.0" customHeight="1">
      <c r="A107" s="1"/>
      <c r="B107" s="2"/>
      <c r="C107" s="3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1.0" customHeight="1">
      <c r="A108" s="1"/>
      <c r="B108" s="2"/>
      <c r="C108" s="3"/>
      <c r="D108" s="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1.0" customHeight="1">
      <c r="A109" s="1"/>
      <c r="B109" s="2"/>
      <c r="C109" s="3"/>
      <c r="D109" s="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0" customHeight="1">
      <c r="A110" s="1"/>
      <c r="B110" s="2"/>
      <c r="C110" s="3"/>
      <c r="D110" s="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1"/>
      <c r="B111" s="2"/>
      <c r="C111" s="3"/>
      <c r="D111" s="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1.0" customHeight="1">
      <c r="A112" s="1"/>
      <c r="B112" s="2"/>
      <c r="C112" s="3"/>
      <c r="D112" s="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1"/>
      <c r="B113" s="2"/>
      <c r="C113" s="3"/>
      <c r="D113" s="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1"/>
      <c r="B114" s="2"/>
      <c r="C114" s="3"/>
      <c r="D114" s="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1.0" customHeight="1">
      <c r="A115" s="1"/>
      <c r="B115" s="2"/>
      <c r="C115" s="3"/>
      <c r="D115" s="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1.0" customHeight="1">
      <c r="A116" s="1"/>
      <c r="B116" s="2"/>
      <c r="C116" s="3"/>
      <c r="D116" s="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1.0" customHeight="1">
      <c r="A117" s="1"/>
      <c r="B117" s="2"/>
      <c r="C117" s="3"/>
      <c r="D117" s="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1.0" customHeight="1">
      <c r="A118" s="1"/>
      <c r="B118" s="2"/>
      <c r="C118" s="3"/>
      <c r="D118" s="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1"/>
      <c r="B119" s="2"/>
      <c r="C119" s="3"/>
      <c r="D119" s="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1.0" customHeight="1">
      <c r="A120" s="1"/>
      <c r="B120" s="2"/>
      <c r="C120" s="3"/>
      <c r="D120" s="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1.0" customHeight="1">
      <c r="A121" s="1"/>
      <c r="B121" s="2"/>
      <c r="C121" s="3"/>
      <c r="D121" s="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1.0" customHeight="1">
      <c r="A122" s="1"/>
      <c r="B122" s="2"/>
      <c r="C122" s="3"/>
      <c r="D122" s="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1.0" customHeight="1">
      <c r="A123" s="1"/>
      <c r="B123" s="2"/>
      <c r="C123" s="3"/>
      <c r="D123" s="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1.0" customHeight="1">
      <c r="A124" s="1"/>
      <c r="B124" s="2"/>
      <c r="C124" s="3"/>
      <c r="D124" s="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1.0" customHeight="1">
      <c r="A125" s="1"/>
      <c r="B125" s="2"/>
      <c r="C125" s="3"/>
      <c r="D125" s="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1.0" customHeight="1">
      <c r="A126" s="1"/>
      <c r="B126" s="2"/>
      <c r="C126" s="3"/>
      <c r="D126" s="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1.0" customHeight="1">
      <c r="A127" s="1"/>
      <c r="B127" s="2"/>
      <c r="C127" s="3"/>
      <c r="D127" s="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1.0" customHeight="1">
      <c r="A128" s="1"/>
      <c r="B128" s="2"/>
      <c r="C128" s="3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1.0" customHeight="1">
      <c r="A129" s="1"/>
      <c r="B129" s="2"/>
      <c r="C129" s="3"/>
      <c r="D129" s="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1.0" customHeight="1">
      <c r="A130" s="1"/>
      <c r="B130" s="2"/>
      <c r="C130" s="3"/>
      <c r="D130" s="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1.0" customHeight="1">
      <c r="A131" s="1"/>
      <c r="B131" s="2"/>
      <c r="C131" s="3"/>
      <c r="D131" s="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1.0" customHeight="1">
      <c r="A132" s="1"/>
      <c r="B132" s="2"/>
      <c r="C132" s="3"/>
      <c r="D132" s="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1.0" customHeight="1">
      <c r="A133" s="1"/>
      <c r="B133" s="2"/>
      <c r="C133" s="3"/>
      <c r="D133" s="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1.0" customHeight="1">
      <c r="A134" s="1"/>
      <c r="B134" s="2"/>
      <c r="C134" s="3"/>
      <c r="D134" s="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1.0" customHeight="1">
      <c r="A135" s="1"/>
      <c r="B135" s="2"/>
      <c r="C135" s="3"/>
      <c r="D135" s="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1.0" customHeight="1">
      <c r="A136" s="1"/>
      <c r="B136" s="2"/>
      <c r="C136" s="3"/>
      <c r="D136" s="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1.0" customHeight="1">
      <c r="A137" s="1"/>
      <c r="B137" s="2"/>
      <c r="C137" s="3"/>
      <c r="D137" s="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1.0" customHeight="1">
      <c r="A138" s="1"/>
      <c r="B138" s="2"/>
      <c r="C138" s="3"/>
      <c r="D138" s="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1.0" customHeight="1">
      <c r="A139" s="1"/>
      <c r="B139" s="2"/>
      <c r="C139" s="3"/>
      <c r="D139" s="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1.0" customHeight="1">
      <c r="A140" s="1"/>
      <c r="B140" s="2"/>
      <c r="C140" s="3"/>
      <c r="D140" s="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1.0" customHeight="1">
      <c r="A141" s="1"/>
      <c r="B141" s="2"/>
      <c r="C141" s="3"/>
      <c r="D141" s="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1.0" customHeight="1">
      <c r="A142" s="1"/>
      <c r="B142" s="2"/>
      <c r="C142" s="3"/>
      <c r="D142" s="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1.0" customHeight="1">
      <c r="A143" s="1"/>
      <c r="B143" s="2"/>
      <c r="C143" s="3"/>
      <c r="D143" s="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0" customHeight="1">
      <c r="A144" s="1"/>
      <c r="B144" s="2"/>
      <c r="C144" s="3"/>
      <c r="D144" s="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1.0" customHeight="1">
      <c r="A145" s="1"/>
      <c r="B145" s="2"/>
      <c r="C145" s="3"/>
      <c r="D145" s="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1.0" customHeight="1">
      <c r="A146" s="1"/>
      <c r="B146" s="2"/>
      <c r="C146" s="3"/>
      <c r="D146" s="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1.0" customHeight="1">
      <c r="A147" s="1"/>
      <c r="B147" s="2"/>
      <c r="C147" s="3"/>
      <c r="D147" s="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1.0" customHeight="1">
      <c r="A148" s="1"/>
      <c r="B148" s="2"/>
      <c r="C148" s="3"/>
      <c r="D148" s="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1.0" customHeight="1">
      <c r="A149" s="1"/>
      <c r="B149" s="2"/>
      <c r="C149" s="3"/>
      <c r="D149" s="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1.0" customHeight="1">
      <c r="A150" s="1"/>
      <c r="B150" s="2"/>
      <c r="C150" s="3"/>
      <c r="D150" s="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1.0" customHeight="1">
      <c r="A151" s="1"/>
      <c r="B151" s="2"/>
      <c r="C151" s="3"/>
      <c r="D151" s="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1.0" customHeight="1">
      <c r="A152" s="1"/>
      <c r="B152" s="2"/>
      <c r="C152" s="3"/>
      <c r="D152" s="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1.0" customHeight="1">
      <c r="A153" s="1"/>
      <c r="B153" s="2"/>
      <c r="C153" s="3"/>
      <c r="D153" s="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1.0" customHeight="1">
      <c r="A154" s="1"/>
      <c r="B154" s="2"/>
      <c r="C154" s="3"/>
      <c r="D154" s="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1.0" customHeight="1">
      <c r="A155" s="1"/>
      <c r="B155" s="2"/>
      <c r="C155" s="3"/>
      <c r="D155" s="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1.0" customHeight="1">
      <c r="A156" s="1"/>
      <c r="B156" s="2"/>
      <c r="C156" s="3"/>
      <c r="D156" s="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1.0" customHeight="1">
      <c r="A157" s="1"/>
      <c r="B157" s="2"/>
      <c r="C157" s="3"/>
      <c r="D157" s="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1.0" customHeight="1">
      <c r="A158" s="1"/>
      <c r="B158" s="2"/>
      <c r="C158" s="3"/>
      <c r="D158" s="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1.0" customHeight="1">
      <c r="A159" s="1"/>
      <c r="B159" s="2"/>
      <c r="C159" s="3"/>
      <c r="D159" s="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1.0" customHeight="1">
      <c r="A160" s="1"/>
      <c r="B160" s="2"/>
      <c r="C160" s="3"/>
      <c r="D160" s="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1.0" customHeight="1">
      <c r="A161" s="1"/>
      <c r="B161" s="2"/>
      <c r="C161" s="3"/>
      <c r="D161" s="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1.0" customHeight="1">
      <c r="A162" s="1"/>
      <c r="B162" s="2"/>
      <c r="C162" s="3"/>
      <c r="D162" s="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1.0" customHeight="1">
      <c r="A163" s="1"/>
      <c r="B163" s="2"/>
      <c r="C163" s="3"/>
      <c r="D163" s="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1.0" customHeight="1">
      <c r="A164" s="1"/>
      <c r="B164" s="2"/>
      <c r="C164" s="3"/>
      <c r="D164" s="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1.0" customHeight="1">
      <c r="A165" s="1"/>
      <c r="B165" s="2"/>
      <c r="C165" s="3"/>
      <c r="D165" s="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1.0" customHeight="1">
      <c r="A166" s="1"/>
      <c r="B166" s="2"/>
      <c r="C166" s="3"/>
      <c r="D166" s="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1.0" customHeight="1">
      <c r="A167" s="1"/>
      <c r="B167" s="2"/>
      <c r="C167" s="3"/>
      <c r="D167" s="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1.0" customHeight="1">
      <c r="A168" s="1"/>
      <c r="B168" s="2"/>
      <c r="C168" s="3"/>
      <c r="D168" s="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1.0" customHeight="1">
      <c r="A169" s="1"/>
      <c r="B169" s="2"/>
      <c r="C169" s="3"/>
      <c r="D169" s="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1.0" customHeight="1">
      <c r="A170" s="1"/>
      <c r="B170" s="2"/>
      <c r="C170" s="3"/>
      <c r="D170" s="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1.0" customHeight="1">
      <c r="A171" s="1"/>
      <c r="B171" s="2"/>
      <c r="C171" s="3"/>
      <c r="D171" s="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1.0" customHeight="1">
      <c r="A172" s="1"/>
      <c r="B172" s="2"/>
      <c r="C172" s="3"/>
      <c r="D172" s="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1.0" customHeight="1">
      <c r="A173" s="1"/>
      <c r="B173" s="2"/>
      <c r="C173" s="3"/>
      <c r="D173" s="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1.0" customHeight="1">
      <c r="A174" s="1"/>
      <c r="B174" s="2"/>
      <c r="C174" s="3"/>
      <c r="D174" s="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1.0" customHeight="1">
      <c r="A175" s="1"/>
      <c r="B175" s="2"/>
      <c r="C175" s="3"/>
      <c r="D175" s="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1.0" customHeight="1">
      <c r="A176" s="1"/>
      <c r="B176" s="2"/>
      <c r="C176" s="3"/>
      <c r="D176" s="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1.0" customHeight="1">
      <c r="A177" s="1"/>
      <c r="B177" s="2"/>
      <c r="C177" s="3"/>
      <c r="D177" s="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1.0" customHeight="1">
      <c r="A178" s="1"/>
      <c r="B178" s="2"/>
      <c r="C178" s="3"/>
      <c r="D178" s="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1.0" customHeight="1">
      <c r="A179" s="1"/>
      <c r="B179" s="2"/>
      <c r="C179" s="3"/>
      <c r="D179" s="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0" customHeight="1">
      <c r="A180" s="1"/>
      <c r="B180" s="2"/>
      <c r="C180" s="3"/>
      <c r="D180" s="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1.0" customHeight="1">
      <c r="A181" s="1"/>
      <c r="B181" s="2"/>
      <c r="C181" s="3"/>
      <c r="D181" s="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1.0" customHeight="1">
      <c r="A182" s="1"/>
      <c r="B182" s="2"/>
      <c r="C182" s="3"/>
      <c r="D182" s="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1.0" customHeight="1">
      <c r="A183" s="1"/>
      <c r="B183" s="2"/>
      <c r="C183" s="3"/>
      <c r="D183" s="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1.0" customHeight="1">
      <c r="A184" s="1"/>
      <c r="B184" s="2"/>
      <c r="C184" s="3"/>
      <c r="D184" s="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1.0" customHeight="1">
      <c r="A185" s="1"/>
      <c r="B185" s="2"/>
      <c r="C185" s="3"/>
      <c r="D185" s="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1.0" customHeight="1">
      <c r="A186" s="1"/>
      <c r="B186" s="2"/>
      <c r="C186" s="3"/>
      <c r="D186" s="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1.0" customHeight="1">
      <c r="A187" s="1"/>
      <c r="B187" s="2"/>
      <c r="C187" s="3"/>
      <c r="D187" s="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1"/>
      <c r="B188" s="2"/>
      <c r="C188" s="3"/>
      <c r="D188" s="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1.0" customHeight="1">
      <c r="A189" s="1"/>
      <c r="B189" s="2"/>
      <c r="C189" s="3"/>
      <c r="D189" s="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1.0" customHeight="1">
      <c r="A190" s="1"/>
      <c r="B190" s="2"/>
      <c r="C190" s="3"/>
      <c r="D190" s="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1.0" customHeight="1">
      <c r="A191" s="1"/>
      <c r="B191" s="2"/>
      <c r="C191" s="3"/>
      <c r="D191" s="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1.0" customHeight="1">
      <c r="A192" s="1"/>
      <c r="B192" s="2"/>
      <c r="C192" s="3"/>
      <c r="D192" s="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1.0" customHeight="1">
      <c r="A193" s="1"/>
      <c r="B193" s="2"/>
      <c r="C193" s="3"/>
      <c r="D193" s="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1.0" customHeight="1">
      <c r="A194" s="1"/>
      <c r="B194" s="2"/>
      <c r="C194" s="3"/>
      <c r="D194" s="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1.0" customHeight="1">
      <c r="A195" s="1"/>
      <c r="B195" s="2"/>
      <c r="C195" s="3"/>
      <c r="D195" s="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1.0" customHeight="1">
      <c r="A196" s="1"/>
      <c r="B196" s="2"/>
      <c r="C196" s="3"/>
      <c r="D196" s="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1.0" customHeight="1">
      <c r="A197" s="1"/>
      <c r="B197" s="2"/>
      <c r="C197" s="3"/>
      <c r="D197" s="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1.0" customHeight="1">
      <c r="A198" s="1"/>
      <c r="B198" s="2"/>
      <c r="C198" s="3"/>
      <c r="D198" s="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1.0" customHeight="1">
      <c r="A199" s="1"/>
      <c r="B199" s="2"/>
      <c r="C199" s="3"/>
      <c r="D199" s="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1.0" customHeight="1">
      <c r="A200" s="1"/>
      <c r="B200" s="2"/>
      <c r="C200" s="3"/>
      <c r="D200" s="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1.0" customHeight="1">
      <c r="A201" s="1"/>
      <c r="B201" s="2"/>
      <c r="C201" s="3"/>
      <c r="D201" s="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1.0" customHeight="1">
      <c r="A202" s="1"/>
      <c r="B202" s="2"/>
      <c r="C202" s="3"/>
      <c r="D202" s="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1.0" customHeight="1">
      <c r="A203" s="1"/>
      <c r="B203" s="2"/>
      <c r="C203" s="3"/>
      <c r="D203" s="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1.0" customHeight="1">
      <c r="A204" s="1"/>
      <c r="B204" s="2"/>
      <c r="C204" s="3"/>
      <c r="D204" s="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1.0" customHeight="1">
      <c r="A205" s="1"/>
      <c r="B205" s="2"/>
      <c r="C205" s="3"/>
      <c r="D205" s="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1.0" customHeight="1">
      <c r="A206" s="1"/>
      <c r="B206" s="2"/>
      <c r="C206" s="3"/>
      <c r="D206" s="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1.0" customHeight="1">
      <c r="A207" s="1"/>
      <c r="B207" s="2"/>
      <c r="C207" s="3"/>
      <c r="D207" s="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1.0" customHeight="1">
      <c r="A208" s="1"/>
      <c r="B208" s="2"/>
      <c r="C208" s="3"/>
      <c r="D208" s="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1.0" customHeight="1">
      <c r="A209" s="1"/>
      <c r="B209" s="2"/>
      <c r="C209" s="3"/>
      <c r="D209" s="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1.0" customHeight="1">
      <c r="A210" s="1"/>
      <c r="B210" s="2"/>
      <c r="C210" s="3"/>
      <c r="D210" s="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1.0" customHeight="1">
      <c r="A211" s="1"/>
      <c r="B211" s="2"/>
      <c r="C211" s="3"/>
      <c r="D211" s="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1.0" customHeight="1">
      <c r="A212" s="1"/>
      <c r="B212" s="2"/>
      <c r="C212" s="3"/>
      <c r="D212" s="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1.0" customHeight="1">
      <c r="A213" s="1"/>
      <c r="B213" s="2"/>
      <c r="C213" s="3"/>
      <c r="D213" s="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1.0" customHeight="1">
      <c r="A214" s="1"/>
      <c r="B214" s="2"/>
      <c r="C214" s="3"/>
      <c r="D214" s="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1.0" customHeight="1">
      <c r="A215" s="1"/>
      <c r="B215" s="2"/>
      <c r="C215" s="3"/>
      <c r="D215" s="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1.0" customHeight="1">
      <c r="A216" s="1"/>
      <c r="B216" s="2"/>
      <c r="C216" s="3"/>
      <c r="D216" s="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1.0" customHeight="1">
      <c r="A217" s="1"/>
      <c r="B217" s="2"/>
      <c r="C217" s="3"/>
      <c r="D217" s="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1.0" customHeight="1">
      <c r="A218" s="1"/>
      <c r="B218" s="2"/>
      <c r="C218" s="3"/>
      <c r="D218" s="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1.0" customHeight="1">
      <c r="A219" s="1"/>
      <c r="B219" s="2"/>
      <c r="C219" s="3"/>
      <c r="D219" s="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1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1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1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1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1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1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1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1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1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1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1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1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1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1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1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1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1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1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1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1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1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1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1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1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1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1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1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1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1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1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1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1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1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15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15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1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1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1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1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1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1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1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1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1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1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1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1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1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1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1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1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1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1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1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1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1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1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1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1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1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1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1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1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1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1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1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1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1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1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1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1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1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1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1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1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1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1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1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1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1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1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1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1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1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1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1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1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1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1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1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1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1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1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1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1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1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1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1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1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1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1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1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1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1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1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1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1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1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1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1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1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1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1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1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1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1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1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1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1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1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1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1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1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1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1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1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1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1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1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1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1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1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1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1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1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1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1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1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1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1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1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1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1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1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1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1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1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1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1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1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1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1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1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1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1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1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1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1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1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1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1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1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1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1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1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1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1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1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1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1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1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1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1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1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1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1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1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1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1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1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1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1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1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1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1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1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1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1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1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1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1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1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1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1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1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1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1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1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1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1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1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1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1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1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1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1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1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1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1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1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1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1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1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1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1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1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1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1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1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1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1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1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1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1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1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1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1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1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1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1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1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1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1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1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1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1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1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1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1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1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1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1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1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1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1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1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1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1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1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1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1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1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1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1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1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1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1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1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1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1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1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1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1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1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1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1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1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1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1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1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1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1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1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1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1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1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1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1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1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1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1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1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1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1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1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1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1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1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1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1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1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1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1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1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1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1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1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1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1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1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1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1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1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1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1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1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1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1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1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1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1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1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1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1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1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1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1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1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1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1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1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1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1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1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1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1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1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1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1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1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1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1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1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1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1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1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1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1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1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1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1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1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1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1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1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1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1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1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1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1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1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1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1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1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1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1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1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1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1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1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1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1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1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1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1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1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1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1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1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1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1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1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1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1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1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1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1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1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1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1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1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1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1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1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1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1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1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1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1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1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1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1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1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1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1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1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1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1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1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1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1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1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1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1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1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1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1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1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1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1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1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1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1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1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1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1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1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1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1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1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1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1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1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1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1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1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1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1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1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1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1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1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1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1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1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1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1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1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1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1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1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1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1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1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1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1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1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1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1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1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1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1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1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1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1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1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1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1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1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1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1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1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1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1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1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1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1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1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1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1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1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1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1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1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1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1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1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1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1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1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1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1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1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1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1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1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1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1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1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1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1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1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1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1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1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1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1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1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1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1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1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1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1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1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1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1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1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1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1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1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1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1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1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1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1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1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1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1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1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1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1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1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1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1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1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1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1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1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1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1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1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1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1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1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1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1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1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1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1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1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1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1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1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1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1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1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1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1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1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1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1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1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1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1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1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1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1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1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1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1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1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1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1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1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1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1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1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1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1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1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1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1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1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1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1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1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1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1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1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1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1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1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1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1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1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1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1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1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1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1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1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1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1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1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1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1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1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1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1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1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1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1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1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1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1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1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1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1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1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1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1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1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1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1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1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1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1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1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1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1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1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1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1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1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1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1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1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1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1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1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1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1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1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1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1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1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1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1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1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1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1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1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1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1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1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1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1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1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1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1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1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1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1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1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1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1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1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1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1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1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1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1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1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1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1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1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1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1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1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1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1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1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1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1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1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1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1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1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1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1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1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1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1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1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1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1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1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1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1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1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1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1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1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1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1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1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1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1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1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1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1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1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1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1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1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1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1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1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1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1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1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1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1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1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1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1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1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1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1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1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1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1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1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1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1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1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1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1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1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1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1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1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1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1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1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1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1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1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1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1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1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1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1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1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1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1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1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1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1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1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1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1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1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1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1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1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1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1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1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1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1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1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1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1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1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1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1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1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1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1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1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1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1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1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1">
    <mergeCell ref="B5:C5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310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281</v>
      </c>
      <c r="B10" s="78"/>
      <c r="C10" s="150">
        <v>0.6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311</v>
      </c>
      <c r="B15" s="109">
        <v>0.5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 t="shared" ref="G15:G21" si="2">F15*D15</f>
        <v>#REF!</v>
      </c>
    </row>
    <row r="16">
      <c r="A16" s="115" t="s">
        <v>26</v>
      </c>
      <c r="B16" s="116">
        <v>0.075</v>
      </c>
      <c r="C16" s="117" t="s">
        <v>270</v>
      </c>
      <c r="D16" s="118" t="str">
        <f>VLOOKUP(A16,'Planilha de custo'!D4:E297,3,0)</f>
        <v>#REF!</v>
      </c>
      <c r="E16" s="119">
        <v>1.0</v>
      </c>
      <c r="F16" s="120">
        <f t="shared" si="1"/>
        <v>0.075</v>
      </c>
      <c r="G16" s="121" t="str">
        <f t="shared" si="2"/>
        <v>#REF!</v>
      </c>
    </row>
    <row r="17">
      <c r="A17" s="115" t="s">
        <v>62</v>
      </c>
      <c r="B17" s="116">
        <v>0.015</v>
      </c>
      <c r="C17" s="122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0.015</v>
      </c>
      <c r="G17" s="121" t="str">
        <f t="shared" si="2"/>
        <v>#REF!</v>
      </c>
    </row>
    <row r="18">
      <c r="A18" s="115" t="s">
        <v>312</v>
      </c>
      <c r="B18" s="116">
        <v>0.12</v>
      </c>
      <c r="C18" s="122" t="s">
        <v>270</v>
      </c>
      <c r="D18" s="118" t="str">
        <f>VLOOKUP(A18,'Planilha de custo'!D6:E299,3,0)</f>
        <v>#REF!</v>
      </c>
      <c r="E18" s="119">
        <v>1.0</v>
      </c>
      <c r="F18" s="120">
        <f t="shared" si="1"/>
        <v>0.12</v>
      </c>
      <c r="G18" s="121" t="str">
        <f t="shared" si="2"/>
        <v>#REF!</v>
      </c>
    </row>
    <row r="19">
      <c r="A19" s="115" t="s">
        <v>313</v>
      </c>
      <c r="B19" s="116">
        <v>0.015</v>
      </c>
      <c r="C19" s="122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0.015</v>
      </c>
      <c r="G19" s="121" t="str">
        <f t="shared" si="2"/>
        <v>#REF!</v>
      </c>
    </row>
    <row r="20">
      <c r="A20" s="115" t="s">
        <v>290</v>
      </c>
      <c r="B20" s="116">
        <v>0.005</v>
      </c>
      <c r="C20" s="122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0.005</v>
      </c>
      <c r="G20" s="121" t="str">
        <f t="shared" si="2"/>
        <v>#REF!</v>
      </c>
    </row>
    <row r="21" ht="15.75" customHeight="1">
      <c r="A21" s="115" t="s">
        <v>314</v>
      </c>
      <c r="B21" s="116">
        <v>0.005</v>
      </c>
      <c r="C21" s="122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</row>
    <row r="22" ht="15.75" customHeight="1">
      <c r="A22" s="115"/>
      <c r="B22" s="124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51" t="s">
        <v>264</v>
      </c>
      <c r="G31" s="91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S34" s="152"/>
      <c r="T34" s="4"/>
      <c r="U34" s="4"/>
      <c r="V34" s="4"/>
      <c r="W34" s="4"/>
      <c r="X34" s="4"/>
      <c r="Y34" s="4"/>
    </row>
    <row r="35" ht="19.5" customHeight="1">
      <c r="A35" s="153" t="s">
        <v>315</v>
      </c>
    </row>
    <row r="36" ht="30.75" customHeight="1">
      <c r="A36" s="154" t="s">
        <v>316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54.0" customHeight="1">
      <c r="A37" s="154" t="s">
        <v>317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customHeight="1">
      <c r="A38" s="148" t="s">
        <v>318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55"/>
      <c r="B39" s="2"/>
      <c r="C39" s="2"/>
      <c r="D39" s="2"/>
      <c r="E39" s="2"/>
      <c r="F39" s="2"/>
      <c r="G39" s="2"/>
    </row>
    <row r="40" ht="15.75" customHeight="1">
      <c r="A40" s="97" t="s">
        <v>266</v>
      </c>
      <c r="B40" s="57"/>
      <c r="C40" s="57"/>
      <c r="D40" s="57"/>
      <c r="E40" s="57"/>
      <c r="F40" s="57"/>
      <c r="G40" s="57"/>
    </row>
    <row r="41" ht="15.75" customHeight="1">
      <c r="A41" s="75"/>
      <c r="B41" s="75"/>
      <c r="C41" s="75"/>
      <c r="D41" s="75"/>
      <c r="E41" s="75"/>
      <c r="F41" s="75"/>
      <c r="G41" s="75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">
    <mergeCell ref="A37:G37"/>
    <mergeCell ref="A38:G38"/>
    <mergeCell ref="A40:G40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24.38"/>
    <col customWidth="1" min="2" max="2" width="12.13"/>
    <col customWidth="1" min="3" max="3" width="9.5"/>
    <col customWidth="1" min="4" max="4" width="9.63"/>
    <col customWidth="1" min="5" max="5" width="8.5"/>
    <col customWidth="1" min="6" max="6" width="18.5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319</v>
      </c>
      <c r="G7" s="103" t="str">
        <f>G6/C10</f>
        <v>#REF!</v>
      </c>
    </row>
    <row r="8" ht="21.0" customHeight="1">
      <c r="A8" s="99" t="s">
        <v>254</v>
      </c>
      <c r="B8" s="104" t="s">
        <v>320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321</v>
      </c>
      <c r="B10" s="78"/>
      <c r="C10" s="150">
        <v>7.0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112</v>
      </c>
      <c r="B15" s="109">
        <v>0.06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0.06</v>
      </c>
      <c r="G15" s="114" t="str">
        <f t="shared" ref="G15:G23" si="2">F15*D15</f>
        <v>#REF!</v>
      </c>
    </row>
    <row r="16">
      <c r="A16" s="115" t="s">
        <v>322</v>
      </c>
      <c r="B16" s="116">
        <v>0.06</v>
      </c>
      <c r="C16" s="142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0.06</v>
      </c>
      <c r="G16" s="121" t="str">
        <f t="shared" si="2"/>
        <v>#REF!</v>
      </c>
      <c r="J16" s="2"/>
    </row>
    <row r="17">
      <c r="A17" s="115" t="s">
        <v>323</v>
      </c>
      <c r="B17" s="116">
        <v>0.12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0.12</v>
      </c>
      <c r="G17" s="121" t="str">
        <f t="shared" si="2"/>
        <v>#REF!</v>
      </c>
    </row>
    <row r="18">
      <c r="A18" s="115" t="s">
        <v>324</v>
      </c>
      <c r="B18" s="116">
        <v>0.03</v>
      </c>
      <c r="C18" s="125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0.03</v>
      </c>
      <c r="G18" s="121" t="str">
        <f t="shared" si="2"/>
        <v>#REF!</v>
      </c>
    </row>
    <row r="19">
      <c r="A19" s="115" t="s">
        <v>325</v>
      </c>
      <c r="B19" s="116">
        <v>0.015</v>
      </c>
      <c r="C19" s="125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0.015</v>
      </c>
      <c r="G19" s="121" t="str">
        <f t="shared" si="2"/>
        <v>#REF!</v>
      </c>
    </row>
    <row r="20">
      <c r="A20" s="115" t="s">
        <v>326</v>
      </c>
      <c r="B20" s="116">
        <v>0.015</v>
      </c>
      <c r="C20" s="125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0.015</v>
      </c>
      <c r="G20" s="121" t="str">
        <f t="shared" si="2"/>
        <v>#REF!</v>
      </c>
    </row>
    <row r="21" ht="15.75" customHeight="1">
      <c r="A21" s="115" t="s">
        <v>327</v>
      </c>
      <c r="B21" s="116">
        <v>0.015</v>
      </c>
      <c r="C21" s="125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0.015</v>
      </c>
      <c r="G21" s="121" t="str">
        <f t="shared" si="2"/>
        <v>#REF!</v>
      </c>
    </row>
    <row r="22" ht="15.75" customHeight="1">
      <c r="A22" s="156" t="s">
        <v>328</v>
      </c>
      <c r="B22" s="116">
        <v>4.2</v>
      </c>
      <c r="C22" s="125" t="s">
        <v>18</v>
      </c>
      <c r="D22" s="118" t="str">
        <f>VLOOKUP(A22,'Planilha de custo'!D10:E303,3,0)</f>
        <v>#REF!</v>
      </c>
      <c r="E22" s="119">
        <v>1.0</v>
      </c>
      <c r="F22" s="120">
        <f t="shared" si="1"/>
        <v>4.2</v>
      </c>
      <c r="G22" s="121" t="str">
        <f t="shared" si="2"/>
        <v>#REF!</v>
      </c>
    </row>
    <row r="23" ht="15.75" customHeight="1">
      <c r="A23" s="156" t="s">
        <v>280</v>
      </c>
      <c r="B23" s="116">
        <v>0.4</v>
      </c>
      <c r="C23" s="125" t="s">
        <v>18</v>
      </c>
      <c r="D23" s="118" t="str">
        <f>VLOOKUP(A23,'Planilha de custo'!D11:E304,3,0)</f>
        <v>#REF!</v>
      </c>
      <c r="E23" s="119">
        <v>1.0</v>
      </c>
      <c r="F23" s="120">
        <f t="shared" si="1"/>
        <v>0.4</v>
      </c>
      <c r="G23" s="121" t="str">
        <f t="shared" si="2"/>
        <v>#REF!</v>
      </c>
    </row>
    <row r="24" ht="15.75" customHeight="1">
      <c r="A24" s="115"/>
      <c r="B24" s="124"/>
      <c r="C24" s="125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5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5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91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15.75" customHeight="1">
      <c r="A35" s="2" t="s">
        <v>329</v>
      </c>
    </row>
    <row r="36" ht="15.75" customHeight="1">
      <c r="A36" s="4" t="s">
        <v>330</v>
      </c>
      <c r="T36" s="157"/>
    </row>
    <row r="37" ht="15.75" customHeight="1">
      <c r="A37" s="4" t="s">
        <v>331</v>
      </c>
    </row>
    <row r="38" ht="15.75" customHeight="1">
      <c r="A38" s="4" t="s">
        <v>332</v>
      </c>
    </row>
    <row r="39" ht="15.75" customHeight="1">
      <c r="A39" s="4" t="s">
        <v>333</v>
      </c>
    </row>
    <row r="40" ht="28.5" customHeight="1">
      <c r="A40" s="149" t="s">
        <v>334</v>
      </c>
    </row>
    <row r="41" ht="15.75" customHeight="1">
      <c r="A41" s="4" t="s">
        <v>335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">
    <mergeCell ref="C2:G4"/>
    <mergeCell ref="B7:C7"/>
    <mergeCell ref="B8:C8"/>
    <mergeCell ref="A10:B10"/>
    <mergeCell ref="A34:G34"/>
    <mergeCell ref="T36:Z42"/>
    <mergeCell ref="A40:G40"/>
    <mergeCell ref="A42:G42"/>
  </mergeCells>
  <dataValidations>
    <dataValidation type="list" allowBlank="1" showErrorMessage="1" sqref="A15:A30">
      <formula1>$A$4:$A$133</formula1>
    </dataValidation>
  </dataValidation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24.38"/>
    <col customWidth="1" min="2" max="2" width="12.13"/>
    <col customWidth="1" min="3" max="3" width="9.5"/>
    <col customWidth="1" min="4" max="4" width="9.63"/>
    <col customWidth="1" min="5" max="5" width="8.5"/>
    <col customWidth="1" min="6" max="6" width="18.5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336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5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15" t="s">
        <v>337</v>
      </c>
      <c r="B15" s="116">
        <v>1.0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7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62</v>
      </c>
      <c r="B16" s="116">
        <v>0.05</v>
      </c>
      <c r="C16" s="142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22</v>
      </c>
      <c r="B17" s="116">
        <v>0.015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0.015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5"/>
      <c r="D18" s="118" t="str">
        <f>VLOOKUP(A18,'Planilha de custo'!D6:E299,3,0)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5"/>
      <c r="D19" s="118" t="str">
        <f>VLOOKUP(A19,'Planilha de custo'!D7:E300,3,0)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5"/>
      <c r="D20" s="118" t="str">
        <f>VLOOKUP(A20,'Planilha de custo'!D8:E301,3,0)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24"/>
      <c r="C21" s="125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56"/>
      <c r="B22" s="124"/>
      <c r="C22" s="125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6"/>
      <c r="B23" s="124"/>
      <c r="C23" s="125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5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5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5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43" t="s">
        <v>264</v>
      </c>
      <c r="G31" s="91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30.75" customHeight="1">
      <c r="A35" s="149" t="s">
        <v>338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49" t="s">
        <v>339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157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28.5" customHeight="1">
      <c r="A40" s="14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0">
    <mergeCell ref="A36:G36"/>
    <mergeCell ref="A40:G40"/>
    <mergeCell ref="C2:G4"/>
    <mergeCell ref="B7:C7"/>
    <mergeCell ref="B8:C8"/>
    <mergeCell ref="A10:B10"/>
    <mergeCell ref="A34:G34"/>
    <mergeCell ref="A35:G35"/>
    <mergeCell ref="T36:Z42"/>
    <mergeCell ref="A42:G42"/>
  </mergeCells>
  <dataValidations>
    <dataValidation type="list" allowBlank="1" showErrorMessage="1" sqref="A15:A17">
      <formula1>$A$4:$A$168</formula1>
    </dataValidation>
    <dataValidation type="list" allowBlank="1" showErrorMessage="1" sqref="A18:A30">
      <formula1>$A$4:$A$133</formula1>
    </dataValidation>
  </dataValidation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340</v>
      </c>
      <c r="C8" s="78"/>
      <c r="D8" s="75"/>
      <c r="E8" s="75"/>
      <c r="F8" s="81"/>
      <c r="G8" s="105"/>
      <c r="H8" s="4"/>
      <c r="I8" s="4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40">
        <v>1.3</v>
      </c>
      <c r="D10" s="75"/>
      <c r="E10" s="75"/>
      <c r="F10" s="81"/>
      <c r="G10" s="82"/>
      <c r="H10" s="4"/>
      <c r="I10" s="4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60" t="s">
        <v>70</v>
      </c>
      <c r="B15" s="109">
        <v>0.25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0.25</v>
      </c>
      <c r="G15" s="114" t="str">
        <f t="shared" ref="G15:G34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1" t="s">
        <v>341</v>
      </c>
      <c r="B16" s="116">
        <v>0.05</v>
      </c>
      <c r="C16" s="142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1" t="s">
        <v>342</v>
      </c>
      <c r="B17" s="116">
        <v>0.07</v>
      </c>
      <c r="C17" s="125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0.07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1" t="s">
        <v>343</v>
      </c>
      <c r="B18" s="116">
        <v>0.25</v>
      </c>
      <c r="C18" s="125" t="s">
        <v>270</v>
      </c>
      <c r="D18" s="118" t="str">
        <f>VLOOKUP(A18,'Planilha de custo'!D5:E407,3,0)</f>
        <v>#REF!</v>
      </c>
      <c r="E18" s="119">
        <v>1.0</v>
      </c>
      <c r="F18" s="120">
        <f t="shared" si="1"/>
        <v>0.25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1" t="s">
        <v>344</v>
      </c>
      <c r="B19" s="116">
        <v>0.01</v>
      </c>
      <c r="C19" s="125" t="s">
        <v>18</v>
      </c>
      <c r="D19" s="118" t="str">
        <f>VLOOKUP(A19,'Planilha de custo'!D6:E408,3,0)</f>
        <v>#REF!</v>
      </c>
      <c r="E19" s="119">
        <v>1.0</v>
      </c>
      <c r="F19" s="120">
        <f t="shared" si="1"/>
        <v>0.01</v>
      </c>
      <c r="G19" s="121" t="str">
        <f t="shared" si="2"/>
        <v>#REF!</v>
      </c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1" t="s">
        <v>345</v>
      </c>
      <c r="B20" s="116">
        <v>0.01</v>
      </c>
      <c r="C20" s="125" t="s">
        <v>18</v>
      </c>
      <c r="D20" s="118" t="str">
        <f>VLOOKUP(A20,'Planilha de custo'!D7:E409,3,0)</f>
        <v>#REF!</v>
      </c>
      <c r="E20" s="119">
        <v>1.0</v>
      </c>
      <c r="F20" s="120">
        <f t="shared" si="1"/>
        <v>0.01</v>
      </c>
      <c r="G20" s="121" t="str">
        <f t="shared" si="2"/>
        <v>#REF!</v>
      </c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61" t="s">
        <v>288</v>
      </c>
      <c r="B21" s="124">
        <v>0.01</v>
      </c>
      <c r="C21" s="125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0.01</v>
      </c>
      <c r="G21" s="121" t="str">
        <f t="shared" si="2"/>
        <v>#REF!</v>
      </c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61" t="s">
        <v>346</v>
      </c>
      <c r="B22" s="124">
        <v>0.05</v>
      </c>
      <c r="C22" s="125" t="s">
        <v>18</v>
      </c>
      <c r="D22" s="118" t="str">
        <f>VLOOKUP(A22,'Planilha de custo'!D9:E411,3,0)</f>
        <v>#REF!</v>
      </c>
      <c r="E22" s="119">
        <v>1.0</v>
      </c>
      <c r="F22" s="120">
        <f t="shared" si="1"/>
        <v>0.05</v>
      </c>
      <c r="G22" s="121" t="str">
        <f t="shared" si="2"/>
        <v>#REF!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61" t="s">
        <v>347</v>
      </c>
      <c r="B23" s="124">
        <v>0.1</v>
      </c>
      <c r="C23" s="125" t="s">
        <v>18</v>
      </c>
      <c r="D23" s="118" t="str">
        <f>VLOOKUP(A23,'Planilha de custo'!D10:E412,3,0)</f>
        <v>#REF!</v>
      </c>
      <c r="E23" s="119">
        <v>1.0</v>
      </c>
      <c r="F23" s="120">
        <f t="shared" si="1"/>
        <v>0.1</v>
      </c>
      <c r="G23" s="121" t="str">
        <f t="shared" si="2"/>
        <v>#REF!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61" t="s">
        <v>22</v>
      </c>
      <c r="B24" s="124">
        <v>0.01</v>
      </c>
      <c r="C24" s="125" t="s">
        <v>18</v>
      </c>
      <c r="D24" s="118" t="str">
        <f>VLOOKUP(A24,'Planilha de custo'!D11:E413,3,0)</f>
        <v>#REF!</v>
      </c>
      <c r="E24" s="119">
        <v>1.0</v>
      </c>
      <c r="F24" s="120">
        <f t="shared" si="1"/>
        <v>0.01</v>
      </c>
      <c r="G24" s="121" t="str">
        <f t="shared" si="2"/>
        <v>#REF!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61" t="s">
        <v>348</v>
      </c>
      <c r="B25" s="124">
        <v>0.1</v>
      </c>
      <c r="C25" s="125" t="s">
        <v>18</v>
      </c>
      <c r="D25" s="118" t="str">
        <f>VLOOKUP(A25,'Planilha de custo'!D12:E414,3,0)</f>
        <v>#REF!</v>
      </c>
      <c r="E25" s="119">
        <v>1.0</v>
      </c>
      <c r="F25" s="120">
        <f t="shared" si="1"/>
        <v>0.1</v>
      </c>
      <c r="G25" s="121" t="str">
        <f t="shared" si="2"/>
        <v>#REF!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61" t="s">
        <v>349</v>
      </c>
      <c r="B26" s="124">
        <v>0.05</v>
      </c>
      <c r="C26" s="125" t="s">
        <v>18</v>
      </c>
      <c r="D26" s="118" t="str">
        <f>VLOOKUP(A26,'Planilha de custo'!D13:E415,3,0)</f>
        <v>#REF!</v>
      </c>
      <c r="E26" s="119">
        <v>1.0</v>
      </c>
      <c r="F26" s="120">
        <f t="shared" si="1"/>
        <v>0.05</v>
      </c>
      <c r="G26" s="121" t="str">
        <f t="shared" si="2"/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61" t="s">
        <v>350</v>
      </c>
      <c r="B27" s="124">
        <v>0.12</v>
      </c>
      <c r="C27" s="125" t="s">
        <v>270</v>
      </c>
      <c r="D27" s="118" t="str">
        <f>VLOOKUP(A27,'Planilha de custo'!D14:E416,3,0)</f>
        <v>#REF!</v>
      </c>
      <c r="E27" s="119">
        <v>1.0</v>
      </c>
      <c r="F27" s="120">
        <f t="shared" si="1"/>
        <v>0.12</v>
      </c>
      <c r="G27" s="121" t="str">
        <f t="shared" si="2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61" t="s">
        <v>351</v>
      </c>
      <c r="B28" s="124">
        <v>0.12</v>
      </c>
      <c r="C28" s="125" t="s">
        <v>270</v>
      </c>
      <c r="D28" s="118" t="str">
        <f>VLOOKUP(A28,'Planilha de custo'!D3:E417,3,0)</f>
        <v>#REF!</v>
      </c>
      <c r="E28" s="119">
        <v>1.0</v>
      </c>
      <c r="F28" s="120">
        <f t="shared" si="1"/>
        <v>0.12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61" t="s">
        <v>26</v>
      </c>
      <c r="B29" s="124">
        <v>0.03</v>
      </c>
      <c r="C29" s="125" t="s">
        <v>270</v>
      </c>
      <c r="D29" s="118" t="str">
        <f>VLOOKUP(A29,'Planilha de custo'!D16:E418,3,0)</f>
        <v>#REF!</v>
      </c>
      <c r="E29" s="119">
        <v>1.0</v>
      </c>
      <c r="F29" s="120">
        <f t="shared" si="1"/>
        <v>0.03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61" t="s">
        <v>17</v>
      </c>
      <c r="B30" s="162">
        <v>0.005</v>
      </c>
      <c r="C30" s="163" t="s">
        <v>18</v>
      </c>
      <c r="D30" s="118" t="str">
        <f>VLOOKUP(A30,'Planilha de custo'!D1:E419,3,0)</f>
        <v>#REF!</v>
      </c>
      <c r="E30" s="119">
        <v>1.0</v>
      </c>
      <c r="F30" s="120">
        <f t="shared" si="1"/>
        <v>0.005</v>
      </c>
      <c r="G30" s="12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64" t="s">
        <v>112</v>
      </c>
      <c r="B31" s="162">
        <v>0.005</v>
      </c>
      <c r="C31" s="163" t="s">
        <v>18</v>
      </c>
      <c r="D31" s="118" t="str">
        <f>VLOOKUP(A31,'Planilha de custo'!D3:E420,3,0)</f>
        <v>#REF!</v>
      </c>
      <c r="E31" s="119">
        <v>1.0</v>
      </c>
      <c r="F31" s="120">
        <f t="shared" si="1"/>
        <v>0.005</v>
      </c>
      <c r="G31" s="121" t="str">
        <f t="shared" si="2"/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61" t="s">
        <v>74</v>
      </c>
      <c r="B32" s="165">
        <v>0.005</v>
      </c>
      <c r="C32" s="163" t="s">
        <v>18</v>
      </c>
      <c r="D32" s="118" t="str">
        <f>VLOOKUP(A32,'Planilha de custo'!D20:E421,3,0)</f>
        <v>#REF!</v>
      </c>
      <c r="E32" s="119">
        <v>1.0</v>
      </c>
      <c r="F32" s="120">
        <f t="shared" si="1"/>
        <v>0.005</v>
      </c>
      <c r="G32" s="121" t="str">
        <f t="shared" si="2"/>
        <v>#REF!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61" t="s">
        <v>66</v>
      </c>
      <c r="B33" s="165">
        <v>0.01</v>
      </c>
      <c r="C33" s="163" t="s">
        <v>270</v>
      </c>
      <c r="D33" s="118" t="str">
        <f>VLOOKUP(A33,'Planilha de custo'!D22:E422,3,0)</f>
        <v>#REF!</v>
      </c>
      <c r="E33" s="119">
        <v>1.0</v>
      </c>
      <c r="F33" s="120">
        <f t="shared" si="1"/>
        <v>0.01</v>
      </c>
      <c r="G33" s="121" t="str">
        <f t="shared" si="2"/>
        <v>#REF!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66" t="s">
        <v>352</v>
      </c>
      <c r="B34" s="167">
        <v>0.005</v>
      </c>
      <c r="C34" s="128"/>
      <c r="D34" s="168" t="str">
        <f>VLOOKUP(A34,'Planilha de custo'!D1:E423,3,0)</f>
        <v>#REF!</v>
      </c>
      <c r="E34" s="129">
        <v>1.0</v>
      </c>
      <c r="F34" s="130">
        <f t="shared" si="1"/>
        <v>0.005</v>
      </c>
      <c r="G34" s="131" t="str">
        <f t="shared" si="2"/>
        <v>#REF!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5"/>
      <c r="B35" s="75"/>
      <c r="C35" s="75"/>
      <c r="D35" s="75"/>
      <c r="E35" s="75"/>
      <c r="F35" s="143" t="s">
        <v>264</v>
      </c>
      <c r="G35" s="169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36.0" customHeight="1">
      <c r="A39" s="170" t="s">
        <v>353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70" t="s">
        <v>354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9.25" customHeight="1">
      <c r="A41" s="170" t="s">
        <v>355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42.75" customHeight="1">
      <c r="A42" s="170" t="s">
        <v>356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70" t="s">
        <v>357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70" t="s">
        <v>358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70" t="s">
        <v>359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70" t="s">
        <v>360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70" t="s">
        <v>361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33.75" customHeight="1">
      <c r="A48" s="170" t="s">
        <v>362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42.75" customHeight="1">
      <c r="A49" s="170" t="s">
        <v>363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70" t="s">
        <v>364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97" t="s">
        <v>266</v>
      </c>
      <c r="B51" s="57"/>
      <c r="C51" s="57"/>
      <c r="D51" s="57"/>
      <c r="E51" s="57"/>
      <c r="F51" s="57"/>
      <c r="G51" s="57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75"/>
      <c r="B62" s="75"/>
      <c r="C62" s="75"/>
      <c r="D62" s="75"/>
      <c r="E62" s="75"/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75"/>
      <c r="B63" s="75"/>
      <c r="C63" s="75"/>
      <c r="D63" s="75"/>
      <c r="E63" s="75"/>
      <c r="F63" s="75"/>
      <c r="G63" s="7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75"/>
      <c r="B64" s="75"/>
      <c r="C64" s="75"/>
      <c r="D64" s="75"/>
      <c r="E64" s="75"/>
      <c r="F64" s="75"/>
      <c r="G64" s="7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75"/>
      <c r="B65" s="75"/>
      <c r="C65" s="75"/>
      <c r="D65" s="75"/>
      <c r="E65" s="75"/>
      <c r="F65" s="75"/>
      <c r="G65" s="7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75"/>
      <c r="B66" s="75"/>
      <c r="C66" s="75"/>
      <c r="D66" s="75"/>
      <c r="E66" s="75"/>
      <c r="F66" s="75"/>
      <c r="G66" s="7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75"/>
      <c r="B67" s="75"/>
      <c r="C67" s="75"/>
      <c r="D67" s="75"/>
      <c r="E67" s="75"/>
      <c r="F67" s="75"/>
      <c r="G67" s="7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8">
    <mergeCell ref="C2:G4"/>
    <mergeCell ref="B7:C7"/>
    <mergeCell ref="B8:C8"/>
    <mergeCell ref="A10:B10"/>
    <mergeCell ref="A38:G38"/>
    <mergeCell ref="A39:G39"/>
    <mergeCell ref="A40:G40"/>
    <mergeCell ref="A48:G48"/>
    <mergeCell ref="A49:G49"/>
    <mergeCell ref="A50:G50"/>
    <mergeCell ref="A51:G51"/>
    <mergeCell ref="A41:G41"/>
    <mergeCell ref="A42:G42"/>
    <mergeCell ref="A43:G43"/>
    <mergeCell ref="A44:G44"/>
    <mergeCell ref="A45:G45"/>
    <mergeCell ref="A46:G46"/>
    <mergeCell ref="A47:G47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51.63"/>
    <col customWidth="1" min="10" max="26" width="7.63"/>
  </cols>
  <sheetData>
    <row r="1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  <c r="H7" s="171" t="str">
        <f>G7/3</f>
        <v>#REF!</v>
      </c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99" t="s">
        <v>254</v>
      </c>
      <c r="B8" s="104" t="s">
        <v>365</v>
      </c>
      <c r="C8" s="78"/>
      <c r="D8" s="75"/>
      <c r="E8" s="75"/>
      <c r="F8" s="81"/>
      <c r="G8" s="105"/>
      <c r="H8" s="4"/>
      <c r="I8" s="172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5"/>
      <c r="B9" s="75"/>
      <c r="C9" s="75"/>
      <c r="D9" s="75"/>
      <c r="E9" s="75"/>
      <c r="F9" s="81"/>
      <c r="G9" s="82"/>
      <c r="H9" s="4"/>
      <c r="I9" s="172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06" t="s">
        <v>281</v>
      </c>
      <c r="B10" s="78"/>
      <c r="C10" s="140">
        <v>1.0</v>
      </c>
      <c r="D10" s="75"/>
      <c r="E10" s="75"/>
      <c r="F10" s="81"/>
      <c r="G10" s="82"/>
      <c r="H10" s="4"/>
      <c r="I10" s="172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5"/>
      <c r="B11" s="75"/>
      <c r="C11" s="75"/>
      <c r="D11" s="75"/>
      <c r="E11" s="75"/>
      <c r="F11" s="81"/>
      <c r="G11" s="105"/>
      <c r="H11" s="4"/>
      <c r="I11" s="172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5"/>
      <c r="B12" s="75"/>
      <c r="C12" s="75"/>
      <c r="D12" s="75"/>
      <c r="E12" s="75"/>
      <c r="F12" s="81"/>
      <c r="G12" s="105"/>
      <c r="H12" s="4"/>
      <c r="I12" s="172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5"/>
      <c r="B13" s="75"/>
      <c r="C13" s="75"/>
      <c r="D13" s="75"/>
      <c r="E13" s="75"/>
      <c r="F13" s="75"/>
      <c r="G13" s="75"/>
      <c r="H13" s="4"/>
      <c r="I13" s="172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172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4.25" customHeight="1">
      <c r="A15" s="160" t="s">
        <v>298</v>
      </c>
      <c r="B15" s="109">
        <f>0.24*3</f>
        <v>0.72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0.72</v>
      </c>
      <c r="G15" s="114" t="str">
        <f t="shared" ref="G15:G23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61" t="s">
        <v>68</v>
      </c>
      <c r="B16" s="116">
        <v>6.0</v>
      </c>
      <c r="C16" s="142" t="s">
        <v>38</v>
      </c>
      <c r="D16" s="118" t="str">
        <f>VLOOKUP(A16,'Planilha de custo'!D3:E405,3,0)</f>
        <v>#REF!</v>
      </c>
      <c r="E16" s="119">
        <v>1.0</v>
      </c>
      <c r="F16" s="120">
        <f t="shared" si="1"/>
        <v>6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61" t="s">
        <v>44</v>
      </c>
      <c r="B17" s="116">
        <v>0.07</v>
      </c>
      <c r="C17" s="125" t="s">
        <v>270</v>
      </c>
      <c r="D17" s="118" t="str">
        <f>VLOOKUP(A17,'Planilha de custo'!D4:E406,3,0)</f>
        <v>#REF!</v>
      </c>
      <c r="E17" s="119">
        <v>1.0</v>
      </c>
      <c r="F17" s="120">
        <f t="shared" si="1"/>
        <v>0.07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61" t="s">
        <v>58</v>
      </c>
      <c r="B18" s="116">
        <v>0.07</v>
      </c>
      <c r="C18" s="125" t="s">
        <v>270</v>
      </c>
      <c r="D18" s="118" t="str">
        <f>VLOOKUP(A18,'Planilha de custo'!D5:E407,3,0)</f>
        <v>#REF!</v>
      </c>
      <c r="E18" s="119">
        <v>1.0</v>
      </c>
      <c r="F18" s="120">
        <f t="shared" si="1"/>
        <v>0.07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61" t="s">
        <v>62</v>
      </c>
      <c r="B19" s="116">
        <v>0.08</v>
      </c>
      <c r="C19" s="125" t="s">
        <v>18</v>
      </c>
      <c r="D19" s="118" t="str">
        <f>VLOOKUP(A19,'Planilha de custo'!D6:E408,3,0)</f>
        <v>#REF!</v>
      </c>
      <c r="E19" s="119">
        <v>1.0</v>
      </c>
      <c r="F19" s="120">
        <f t="shared" si="1"/>
        <v>0.08</v>
      </c>
      <c r="G19" s="121" t="str">
        <f t="shared" si="2"/>
        <v>#REF!</v>
      </c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61" t="s">
        <v>114</v>
      </c>
      <c r="B20" s="173">
        <v>0.015</v>
      </c>
      <c r="C20" s="125" t="s">
        <v>18</v>
      </c>
      <c r="D20" s="118" t="str">
        <f>VLOOKUP(A20,'Planilha de custo'!D7:E409,3,0)</f>
        <v>#REF!</v>
      </c>
      <c r="E20" s="119">
        <v>1.0</v>
      </c>
      <c r="F20" s="120">
        <f t="shared" si="1"/>
        <v>0.015</v>
      </c>
      <c r="G20" s="121" t="str">
        <f t="shared" si="2"/>
        <v>#REF!</v>
      </c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61" t="s">
        <v>104</v>
      </c>
      <c r="B21" s="173">
        <v>0.05</v>
      </c>
      <c r="C21" s="125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0.05</v>
      </c>
      <c r="G21" s="121" t="str">
        <f t="shared" si="2"/>
        <v>#REF!</v>
      </c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61" t="s">
        <v>112</v>
      </c>
      <c r="B22" s="173">
        <v>0.005</v>
      </c>
      <c r="C22" s="125" t="s">
        <v>18</v>
      </c>
      <c r="D22" s="118" t="str">
        <f>VLOOKUP(A22,'Planilha de custo'!D9:E411,3,0)</f>
        <v>#REF!</v>
      </c>
      <c r="E22" s="119">
        <v>1.0</v>
      </c>
      <c r="F22" s="120">
        <f t="shared" si="1"/>
        <v>0.005</v>
      </c>
      <c r="G22" s="121" t="str">
        <f t="shared" si="2"/>
        <v>#REF!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61" t="s">
        <v>327</v>
      </c>
      <c r="B23" s="173">
        <v>0.005</v>
      </c>
      <c r="C23" s="125" t="s">
        <v>18</v>
      </c>
      <c r="D23" s="118" t="str">
        <f>VLOOKUP(A23,'Planilha de custo'!D10:E412,3,0)</f>
        <v>#REF!</v>
      </c>
      <c r="E23" s="119">
        <v>1.0</v>
      </c>
      <c r="F23" s="120">
        <f t="shared" si="1"/>
        <v>0.005</v>
      </c>
      <c r="G23" s="121" t="str">
        <f t="shared" si="2"/>
        <v>#REF!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61"/>
      <c r="B24" s="124"/>
      <c r="C24" s="125" t="s">
        <v>18</v>
      </c>
      <c r="D24" s="118" t="str">
        <f>VLOOKUP(A24,'Planilha de custo'!D11:E413,3,0)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61"/>
      <c r="B25" s="124"/>
      <c r="C25" s="125" t="s">
        <v>18</v>
      </c>
      <c r="D25" s="118" t="str">
        <f>VLOOKUP(A25,'Planilha de custo'!D12:E414,3,0)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61"/>
      <c r="B26" s="124"/>
      <c r="C26" s="125" t="s">
        <v>18</v>
      </c>
      <c r="D26" s="118" t="str">
        <f>VLOOKUP(A26,'Planilha de custo'!D13:E415,3,0)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61"/>
      <c r="B27" s="124"/>
      <c r="C27" s="125" t="s">
        <v>270</v>
      </c>
      <c r="D27" s="118" t="str">
        <f>VLOOKUP(A27,'Planilha de custo'!D14:E416,3,0)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61"/>
      <c r="B28" s="124"/>
      <c r="C28" s="125" t="s">
        <v>270</v>
      </c>
      <c r="D28" s="118" t="str">
        <f>VLOOKUP(A28,'Planilha de custo'!D3:E417,3,0)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61"/>
      <c r="B29" s="124"/>
      <c r="C29" s="125" t="s">
        <v>270</v>
      </c>
      <c r="D29" s="118" t="str">
        <f>VLOOKUP(A29,'Planilha de custo'!D16:E418,3,0)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61"/>
      <c r="B30" s="162"/>
      <c r="C30" s="163" t="s">
        <v>18</v>
      </c>
      <c r="D30" s="118" t="str">
        <f>VLOOKUP(A30,'Planilha de custo'!D1:E419,3,0)</f>
        <v>#REF!</v>
      </c>
      <c r="E30" s="119">
        <v>1.0</v>
      </c>
      <c r="F30" s="120">
        <f t="shared" si="1"/>
        <v>0</v>
      </c>
      <c r="G30" s="12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64"/>
      <c r="B31" s="162"/>
      <c r="C31" s="163" t="s">
        <v>18</v>
      </c>
      <c r="D31" s="118" t="str">
        <f>VLOOKUP(A31,'Planilha de custo'!D3:E420,3,0)</f>
        <v>#REF!</v>
      </c>
      <c r="E31" s="119">
        <v>1.0</v>
      </c>
      <c r="F31" s="120">
        <f t="shared" si="1"/>
        <v>0</v>
      </c>
      <c r="G31" s="12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61"/>
      <c r="B32" s="165"/>
      <c r="C32" s="163" t="s">
        <v>18</v>
      </c>
      <c r="D32" s="118" t="str">
        <f>VLOOKUP(A32,'Planilha de custo'!D20:E421,3,0)</f>
        <v>#REF!</v>
      </c>
      <c r="E32" s="119">
        <v>1.0</v>
      </c>
      <c r="F32" s="120">
        <f t="shared" si="1"/>
        <v>0</v>
      </c>
      <c r="G32" s="12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61"/>
      <c r="B33" s="165"/>
      <c r="C33" s="163" t="s">
        <v>270</v>
      </c>
      <c r="D33" s="118" t="str">
        <f>VLOOKUP(A33,'Planilha de custo'!D22:E422,3,0)</f>
        <v>#REF!</v>
      </c>
      <c r="E33" s="119">
        <v>1.0</v>
      </c>
      <c r="F33" s="120">
        <f t="shared" si="1"/>
        <v>0</v>
      </c>
      <c r="G33" s="1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66"/>
      <c r="B34" s="167"/>
      <c r="C34" s="128"/>
      <c r="D34" s="168" t="str">
        <f>VLOOKUP(A34,'Planilha de custo'!D1:E423,3,0)</f>
        <v>#REF!</v>
      </c>
      <c r="E34" s="129">
        <v>1.0</v>
      </c>
      <c r="F34" s="130">
        <f t="shared" si="1"/>
        <v>0</v>
      </c>
      <c r="G34" s="13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75"/>
      <c r="B35" s="75"/>
      <c r="C35" s="75"/>
      <c r="D35" s="75"/>
      <c r="E35" s="75"/>
      <c r="F35" s="143" t="s">
        <v>264</v>
      </c>
      <c r="G35" s="169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35.25" customHeight="1">
      <c r="A39" s="174" t="s">
        <v>366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37.5" customHeight="1">
      <c r="A40" s="174" t="s">
        <v>367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74" t="s">
        <v>368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A41:G41"/>
    <mergeCell ref="A42:G42"/>
    <mergeCell ref="C2:G4"/>
    <mergeCell ref="B7:C7"/>
    <mergeCell ref="B8:C8"/>
    <mergeCell ref="A10:B10"/>
    <mergeCell ref="A38:G38"/>
    <mergeCell ref="A39:G39"/>
    <mergeCell ref="A40:G40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51.63"/>
    <col customWidth="1" min="10" max="26" width="7.63"/>
  </cols>
  <sheetData>
    <row r="1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99" t="s">
        <v>254</v>
      </c>
      <c r="B8" s="104" t="s">
        <v>132</v>
      </c>
      <c r="C8" s="78"/>
      <c r="D8" s="75"/>
      <c r="E8" s="75"/>
      <c r="F8" s="81"/>
      <c r="G8" s="105"/>
      <c r="H8" s="4"/>
      <c r="I8" s="172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75"/>
      <c r="B9" s="75"/>
      <c r="C9" s="75"/>
      <c r="D9" s="75"/>
      <c r="E9" s="75"/>
      <c r="F9" s="81"/>
      <c r="G9" s="82"/>
      <c r="H9" s="4"/>
      <c r="I9" s="172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06" t="s">
        <v>281</v>
      </c>
      <c r="B10" s="78"/>
      <c r="C10" s="140">
        <v>1.0</v>
      </c>
      <c r="D10" s="75"/>
      <c r="E10" s="75"/>
      <c r="F10" s="81"/>
      <c r="G10" s="82"/>
      <c r="H10" s="4"/>
      <c r="I10" s="172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75"/>
      <c r="B11" s="75"/>
      <c r="C11" s="75"/>
      <c r="D11" s="75"/>
      <c r="E11" s="75"/>
      <c r="F11" s="81"/>
      <c r="G11" s="105"/>
      <c r="H11" s="4"/>
      <c r="I11" s="172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75"/>
      <c r="B12" s="75"/>
      <c r="C12" s="75"/>
      <c r="D12" s="75"/>
      <c r="E12" s="75"/>
      <c r="F12" s="81"/>
      <c r="G12" s="105"/>
      <c r="H12" s="4"/>
      <c r="I12" s="172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75"/>
      <c r="B13" s="75"/>
      <c r="C13" s="75"/>
      <c r="D13" s="75"/>
      <c r="E13" s="75"/>
      <c r="F13" s="75"/>
      <c r="G13" s="75"/>
      <c r="H13" s="4"/>
      <c r="I13" s="172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172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4.25" customHeight="1">
      <c r="A15" s="160" t="s">
        <v>44</v>
      </c>
      <c r="B15" s="109">
        <v>0.15</v>
      </c>
      <c r="C15" s="141" t="s">
        <v>369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0.15</v>
      </c>
      <c r="G15" s="114" t="str">
        <f t="shared" ref="G15:G21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61" t="s">
        <v>342</v>
      </c>
      <c r="B16" s="116">
        <v>0.05</v>
      </c>
      <c r="C16" s="142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61" t="s">
        <v>370</v>
      </c>
      <c r="B17" s="116">
        <v>0.05</v>
      </c>
      <c r="C17" s="125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61" t="s">
        <v>68</v>
      </c>
      <c r="B18" s="116">
        <v>1.0</v>
      </c>
      <c r="C18" s="125" t="s">
        <v>38</v>
      </c>
      <c r="D18" s="118" t="str">
        <f>VLOOKUP(A18,'Planilha de custo'!D5:E407,3,0)</f>
        <v>#REF!</v>
      </c>
      <c r="E18" s="119">
        <v>1.0</v>
      </c>
      <c r="F18" s="120">
        <f t="shared" si="1"/>
        <v>1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61" t="s">
        <v>371</v>
      </c>
      <c r="B19" s="116">
        <v>0.15</v>
      </c>
      <c r="C19" s="125" t="s">
        <v>18</v>
      </c>
      <c r="D19" s="118" t="str">
        <f>VLOOKUP(A19,'Planilha de custo'!D6:E408,3,0)</f>
        <v>#REF!</v>
      </c>
      <c r="E19" s="119">
        <v>1.0</v>
      </c>
      <c r="F19" s="120">
        <f t="shared" si="1"/>
        <v>0.15</v>
      </c>
      <c r="G19" s="121" t="str">
        <f t="shared" si="2"/>
        <v>#REF!</v>
      </c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61" t="s">
        <v>112</v>
      </c>
      <c r="B20" s="116">
        <v>0.005</v>
      </c>
      <c r="C20" s="125" t="s">
        <v>18</v>
      </c>
      <c r="D20" s="118" t="str">
        <f>VLOOKUP(A20,'Planilha de custo'!D7:E409,3,0)</f>
        <v>#REF!</v>
      </c>
      <c r="E20" s="119">
        <v>1.0</v>
      </c>
      <c r="F20" s="120">
        <f t="shared" si="1"/>
        <v>0.005</v>
      </c>
      <c r="G20" s="121" t="str">
        <f t="shared" si="2"/>
        <v>#REF!</v>
      </c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61" t="s">
        <v>372</v>
      </c>
      <c r="B21" s="116">
        <v>0.005</v>
      </c>
      <c r="C21" s="125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61"/>
      <c r="B22" s="124"/>
      <c r="C22" s="125"/>
      <c r="D22" s="118" t="str">
        <f>VLOOKUP(A22,'Planilha de custo'!D9:E411,3,0)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61"/>
      <c r="B23" s="124"/>
      <c r="C23" s="125"/>
      <c r="D23" s="118" t="str">
        <f>VLOOKUP(A23,'Planilha de custo'!D10:E412,3,0)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61"/>
      <c r="B24" s="124"/>
      <c r="C24" s="125"/>
      <c r="D24" s="118" t="str">
        <f>VLOOKUP(A24,'Planilha de custo'!D11:E413,3,0)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61"/>
      <c r="B25" s="124"/>
      <c r="C25" s="125"/>
      <c r="D25" s="118" t="str">
        <f>VLOOKUP(A25,'Planilha de custo'!D12:E414,3,0)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61"/>
      <c r="B26" s="124"/>
      <c r="C26" s="125"/>
      <c r="D26" s="118" t="str">
        <f>VLOOKUP(A26,'Planilha de custo'!D13:E415,3,0)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61"/>
      <c r="B27" s="124"/>
      <c r="C27" s="125"/>
      <c r="D27" s="118" t="str">
        <f>VLOOKUP(A27,'Planilha de custo'!D14:E416,3,0)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61"/>
      <c r="B28" s="124"/>
      <c r="C28" s="125"/>
      <c r="D28" s="118" t="str">
        <f>VLOOKUP(A28,'Planilha de custo'!D3:E417,3,0)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61"/>
      <c r="B29" s="124"/>
      <c r="C29" s="125"/>
      <c r="D29" s="118" t="str">
        <f>VLOOKUP(A29,'Planilha de custo'!D16:E418,3,0)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61"/>
      <c r="B30" s="162"/>
      <c r="C30" s="163"/>
      <c r="D30" s="118" t="str">
        <f>VLOOKUP(A30,'Planilha de custo'!D1:E419,3,0)</f>
        <v>#REF!</v>
      </c>
      <c r="E30" s="119">
        <v>1.0</v>
      </c>
      <c r="F30" s="120">
        <f t="shared" si="1"/>
        <v>0</v>
      </c>
      <c r="G30" s="12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64"/>
      <c r="B31" s="162"/>
      <c r="C31" s="163"/>
      <c r="D31" s="118" t="str">
        <f>VLOOKUP(A31,'Planilha de custo'!D3:E420,3,0)</f>
        <v>#REF!</v>
      </c>
      <c r="E31" s="119">
        <v>1.0</v>
      </c>
      <c r="F31" s="120">
        <f t="shared" si="1"/>
        <v>0</v>
      </c>
      <c r="G31" s="12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61"/>
      <c r="B32" s="165"/>
      <c r="C32" s="163"/>
      <c r="D32" s="118" t="str">
        <f>VLOOKUP(A32,'Planilha de custo'!D20:E421,3,0)</f>
        <v>#REF!</v>
      </c>
      <c r="E32" s="119">
        <v>1.0</v>
      </c>
      <c r="F32" s="120">
        <f t="shared" si="1"/>
        <v>0</v>
      </c>
      <c r="G32" s="12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61"/>
      <c r="B33" s="165"/>
      <c r="C33" s="163"/>
      <c r="D33" s="118" t="str">
        <f>VLOOKUP(A33,'Planilha de custo'!D22:E422,3,0)</f>
        <v>#REF!</v>
      </c>
      <c r="E33" s="119">
        <v>1.0</v>
      </c>
      <c r="F33" s="120">
        <f t="shared" si="1"/>
        <v>0</v>
      </c>
      <c r="G33" s="1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66"/>
      <c r="B34" s="167"/>
      <c r="C34" s="128"/>
      <c r="D34" s="168" t="str">
        <f>VLOOKUP(A34,'Planilha de custo'!D1:E423,3,0)</f>
        <v>#REF!</v>
      </c>
      <c r="E34" s="129">
        <v>1.0</v>
      </c>
      <c r="F34" s="130">
        <f t="shared" si="1"/>
        <v>0</v>
      </c>
      <c r="G34" s="13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75"/>
      <c r="B35" s="75"/>
      <c r="C35" s="75"/>
      <c r="D35" s="75"/>
      <c r="E35" s="75"/>
      <c r="F35" s="143" t="s">
        <v>264</v>
      </c>
      <c r="G35" s="169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8.25" customHeight="1">
      <c r="A39" s="1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70"/>
      <c r="B40" s="170"/>
      <c r="C40" s="170"/>
      <c r="D40" s="170"/>
      <c r="E40" s="170"/>
      <c r="F40" s="170"/>
      <c r="G40" s="17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70"/>
      <c r="B41" s="170"/>
      <c r="C41" s="170"/>
      <c r="D41" s="170"/>
      <c r="E41" s="170"/>
      <c r="F41" s="170"/>
      <c r="G41" s="17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G4"/>
    <mergeCell ref="B7:C7"/>
    <mergeCell ref="B8:C8"/>
    <mergeCell ref="A10:B10"/>
    <mergeCell ref="A38:G38"/>
    <mergeCell ref="A39:G39"/>
    <mergeCell ref="A42:G42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1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76" t="s">
        <v>7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373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281</v>
      </c>
      <c r="B10" s="78"/>
      <c r="C10" s="140">
        <v>1.3</v>
      </c>
      <c r="D10" s="75"/>
      <c r="E10" s="75"/>
      <c r="F10" s="81"/>
      <c r="G10" s="82"/>
    </row>
    <row r="11">
      <c r="A11" s="75"/>
      <c r="B11" s="75"/>
      <c r="C11" s="75"/>
      <c r="D11" s="75"/>
      <c r="E11" s="75"/>
      <c r="F11" s="81"/>
      <c r="G11" s="105"/>
    </row>
    <row r="12">
      <c r="A12" s="75"/>
      <c r="B12" s="75"/>
      <c r="C12" s="75"/>
      <c r="D12" s="75"/>
      <c r="E12" s="75"/>
      <c r="F12" s="81"/>
      <c r="G12" s="105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</row>
    <row r="15">
      <c r="A15" s="108" t="s">
        <v>374</v>
      </c>
      <c r="B15" s="109">
        <v>1.0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20" si="2">F15*D15</f>
        <v>#REF!</v>
      </c>
    </row>
    <row r="16">
      <c r="A16" s="115" t="s">
        <v>375</v>
      </c>
      <c r="B16" s="116">
        <v>0.1</v>
      </c>
      <c r="C16" s="142" t="s">
        <v>270</v>
      </c>
      <c r="D16" s="118" t="str">
        <f>VLOOKUP(A16,'Planilha de custo'!D4:E297,3,0)</f>
        <v>#REF!</v>
      </c>
      <c r="E16" s="119">
        <v>1.0</v>
      </c>
      <c r="F16" s="120">
        <f t="shared" si="1"/>
        <v>0.1</v>
      </c>
      <c r="G16" s="121" t="str">
        <f t="shared" si="2"/>
        <v>#REF!</v>
      </c>
    </row>
    <row r="17">
      <c r="A17" s="115" t="s">
        <v>376</v>
      </c>
      <c r="B17" s="116">
        <v>0.05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</row>
    <row r="18">
      <c r="A18" s="115" t="s">
        <v>74</v>
      </c>
      <c r="B18" s="116">
        <v>0.005</v>
      </c>
      <c r="C18" s="125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</row>
    <row r="19">
      <c r="A19" s="115" t="s">
        <v>377</v>
      </c>
      <c r="B19" s="116">
        <v>0.1</v>
      </c>
      <c r="C19" s="125" t="s">
        <v>18</v>
      </c>
      <c r="D19" s="118" t="str">
        <f>VLOOKUP(A19,'Planilha de custo'!D7:E300,3,0)</f>
        <v>#REF!</v>
      </c>
      <c r="E19" s="119">
        <v>0.95</v>
      </c>
      <c r="F19" s="120">
        <f t="shared" si="1"/>
        <v>0.1052631579</v>
      </c>
      <c r="G19" s="121" t="str">
        <f t="shared" si="2"/>
        <v>#REF!</v>
      </c>
    </row>
    <row r="20">
      <c r="A20" s="115" t="s">
        <v>378</v>
      </c>
      <c r="B20" s="116">
        <v>0.05</v>
      </c>
      <c r="C20" s="125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0.05</v>
      </c>
      <c r="G20" s="121" t="str">
        <f t="shared" si="2"/>
        <v>#REF!</v>
      </c>
    </row>
    <row r="21" ht="15.75" customHeight="1">
      <c r="A21" s="115"/>
      <c r="B21" s="124"/>
      <c r="C21" s="125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</row>
    <row r="22" ht="15.75" customHeight="1">
      <c r="A22" s="115"/>
      <c r="B22" s="124"/>
      <c r="C22" s="125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5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5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5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5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15.75" customHeight="1">
      <c r="A35" s="4" t="s">
        <v>379</v>
      </c>
      <c r="S35" s="144"/>
    </row>
    <row r="36" ht="15.75" customHeight="1">
      <c r="A36" s="4" t="s">
        <v>380</v>
      </c>
    </row>
    <row r="37" ht="15.75" customHeight="1">
      <c r="A37" s="4" t="s">
        <v>381</v>
      </c>
    </row>
    <row r="38" ht="15.75" customHeight="1">
      <c r="A38" s="4" t="s">
        <v>382</v>
      </c>
    </row>
    <row r="39" ht="15.75" customHeight="1">
      <c r="A39" s="4" t="s">
        <v>383</v>
      </c>
    </row>
    <row r="40" ht="15.75" customHeight="1">
      <c r="A40" s="4" t="s">
        <v>384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Z40" s="4"/>
    </row>
    <row r="41" ht="15.75" customHeight="1">
      <c r="A41" s="4" t="s">
        <v>385</v>
      </c>
    </row>
    <row r="42" ht="15.75" customHeight="1">
      <c r="A42" s="97" t="s">
        <v>266</v>
      </c>
      <c r="B42" s="57"/>
      <c r="C42" s="57"/>
      <c r="D42" s="57"/>
      <c r="E42" s="57"/>
      <c r="F42" s="57"/>
      <c r="G42" s="57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2:G4"/>
    <mergeCell ref="B7:C7"/>
    <mergeCell ref="B8:C8"/>
    <mergeCell ref="A10:B10"/>
    <mergeCell ref="A34:G34"/>
    <mergeCell ref="S35:Y41"/>
    <mergeCell ref="A42:G42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76" t="s">
        <v>7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386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281</v>
      </c>
      <c r="B10" s="78"/>
      <c r="C10" s="150">
        <v>0.15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387</v>
      </c>
      <c r="B15" s="109">
        <v>0.05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0.05</v>
      </c>
      <c r="G15" s="114" t="str">
        <f t="shared" ref="G15:G20" si="2">F15*D15</f>
        <v>#REF!</v>
      </c>
    </row>
    <row r="16">
      <c r="A16" s="115" t="s">
        <v>22</v>
      </c>
      <c r="B16" s="116">
        <v>0.01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0.01</v>
      </c>
      <c r="G16" s="121" t="str">
        <f t="shared" si="2"/>
        <v>#REF!</v>
      </c>
    </row>
    <row r="17">
      <c r="A17" s="115" t="s">
        <v>26</v>
      </c>
      <c r="B17" s="116">
        <v>0.03</v>
      </c>
      <c r="C17" s="122" t="s">
        <v>270</v>
      </c>
      <c r="D17" s="118" t="str">
        <f>VLOOKUP(A17,'Planilha de custo'!D5:E298,3,0)</f>
        <v>#REF!</v>
      </c>
      <c r="E17" s="119">
        <v>1.0</v>
      </c>
      <c r="F17" s="120">
        <f t="shared" si="1"/>
        <v>0.03</v>
      </c>
      <c r="G17" s="121" t="str">
        <f t="shared" si="2"/>
        <v>#REF!</v>
      </c>
    </row>
    <row r="18">
      <c r="A18" s="115" t="s">
        <v>344</v>
      </c>
      <c r="B18" s="116">
        <v>0.05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0.05</v>
      </c>
      <c r="G18" s="121" t="str">
        <f t="shared" si="2"/>
        <v>#REF!</v>
      </c>
    </row>
    <row r="19">
      <c r="A19" s="115" t="s">
        <v>345</v>
      </c>
      <c r="B19" s="116">
        <v>0.05</v>
      </c>
      <c r="C19" s="122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0.05</v>
      </c>
      <c r="G19" s="121" t="str">
        <f t="shared" si="2"/>
        <v>#REF!</v>
      </c>
    </row>
    <row r="20">
      <c r="A20" s="115" t="s">
        <v>112</v>
      </c>
      <c r="B20" s="116">
        <v>0.01</v>
      </c>
      <c r="C20" s="122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0.01</v>
      </c>
      <c r="G20" s="121" t="str">
        <f t="shared" si="2"/>
        <v>#REF!</v>
      </c>
    </row>
    <row r="21" ht="15.75" customHeight="1">
      <c r="A21" s="115"/>
      <c r="B21" s="124"/>
      <c r="C21" s="122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</row>
    <row r="22" ht="15.75" customHeight="1">
      <c r="A22" s="115"/>
      <c r="B22" s="124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48.0" customHeight="1">
      <c r="A35" s="177" t="s">
        <v>388</v>
      </c>
    </row>
    <row r="36" ht="48.0" customHeight="1">
      <c r="A36" s="177" t="s">
        <v>389</v>
      </c>
    </row>
    <row r="37" ht="48.0" customHeight="1">
      <c r="A37" s="177" t="s">
        <v>390</v>
      </c>
    </row>
    <row r="38" ht="15.75" customHeight="1">
      <c r="A38" s="97" t="s">
        <v>266</v>
      </c>
      <c r="B38" s="57"/>
      <c r="C38" s="57"/>
      <c r="D38" s="57"/>
      <c r="E38" s="57"/>
      <c r="F38" s="57"/>
      <c r="G38" s="57"/>
    </row>
    <row r="39" ht="15.75" customHeight="1">
      <c r="A39" s="75"/>
      <c r="B39" s="75"/>
      <c r="C39" s="75"/>
      <c r="D39" s="75"/>
      <c r="E39" s="75"/>
      <c r="F39" s="75"/>
      <c r="G39" s="75"/>
    </row>
    <row r="40" ht="15.75" customHeight="1">
      <c r="A40" s="75"/>
      <c r="B40" s="75"/>
      <c r="C40" s="75"/>
      <c r="D40" s="75"/>
      <c r="E40" s="75"/>
      <c r="F40" s="75"/>
      <c r="G40" s="75"/>
    </row>
    <row r="41" ht="15.75" customHeight="1">
      <c r="A41" s="75"/>
      <c r="B41" s="75"/>
      <c r="C41" s="75"/>
      <c r="D41" s="75"/>
      <c r="E41" s="75"/>
      <c r="F41" s="75"/>
      <c r="G41" s="75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9">
    <mergeCell ref="A37:G37"/>
    <mergeCell ref="A38:G38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76" t="s">
        <v>7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391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50">
        <v>0.3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392</v>
      </c>
      <c r="B15" s="109">
        <v>0.05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0.05</v>
      </c>
      <c r="G15" s="114" t="str">
        <f t="shared" ref="G15:G23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393</v>
      </c>
      <c r="B16" s="116">
        <v>0.05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341</v>
      </c>
      <c r="B17" s="116">
        <v>0.05</v>
      </c>
      <c r="C17" s="117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112</v>
      </c>
      <c r="B18" s="116">
        <v>0.005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26</v>
      </c>
      <c r="B19" s="116">
        <v>0.005</v>
      </c>
      <c r="C19" s="122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0.005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372</v>
      </c>
      <c r="B20" s="116">
        <v>0.005</v>
      </c>
      <c r="C20" s="122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0.005</v>
      </c>
      <c r="G20" s="121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 t="s">
        <v>394</v>
      </c>
      <c r="B21" s="116">
        <v>0.1</v>
      </c>
      <c r="C21" s="122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0.1</v>
      </c>
      <c r="G21" s="121" t="str">
        <f t="shared" si="2"/>
        <v>#REF!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 t="s">
        <v>278</v>
      </c>
      <c r="B22" s="116">
        <v>0.01</v>
      </c>
      <c r="C22" s="122" t="s">
        <v>270</v>
      </c>
      <c r="D22" s="118" t="str">
        <f>VLOOKUP(A22,'Planilha de custo'!D10:E303,3,0)</f>
        <v>#REF!</v>
      </c>
      <c r="E22" s="119">
        <v>1.0</v>
      </c>
      <c r="F22" s="120">
        <f t="shared" si="1"/>
        <v>0.01</v>
      </c>
      <c r="G22" s="121" t="str">
        <f t="shared" si="2"/>
        <v>#REF!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 t="s">
        <v>395</v>
      </c>
      <c r="B23" s="116">
        <v>0.1</v>
      </c>
      <c r="C23" s="122" t="s">
        <v>18</v>
      </c>
      <c r="D23" s="118" t="str">
        <f>VLOOKUP(A23,'Planilha de custo'!D11:E304,3,0)</f>
        <v>#REF!</v>
      </c>
      <c r="E23" s="119">
        <v>1.0</v>
      </c>
      <c r="F23" s="120">
        <f t="shared" si="1"/>
        <v>0.1</v>
      </c>
      <c r="G23" s="121" t="str">
        <f t="shared" si="2"/>
        <v>#REF!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16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27"/>
      <c r="C30" s="128"/>
      <c r="D30" s="168" t="str">
        <f>VLOOKUP(A30,'Planilha de custo'!D16:E311,3,0)</f>
        <v>#REF!</v>
      </c>
      <c r="E30" s="129">
        <v>1.0</v>
      </c>
      <c r="F30" s="178">
        <f t="shared" si="1"/>
        <v>0</v>
      </c>
      <c r="G30" s="17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94" t="s">
        <v>264</v>
      </c>
      <c r="G31" s="9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3.25" customHeight="1">
      <c r="A35" s="177" t="s">
        <v>396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3.25" customHeight="1">
      <c r="A36" s="177" t="s">
        <v>397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3.25" customHeight="1">
      <c r="A37" s="177" t="s">
        <v>398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48.0" customHeight="1">
      <c r="A38" s="177" t="s">
        <v>399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7" t="s">
        <v>266</v>
      </c>
      <c r="B39" s="57"/>
      <c r="C39" s="57"/>
      <c r="D39" s="57"/>
      <c r="E39" s="57"/>
      <c r="F39" s="57"/>
      <c r="G39" s="5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0">
    <mergeCell ref="A37:G37"/>
    <mergeCell ref="A38:G38"/>
    <mergeCell ref="A39:G39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76" t="s">
        <v>7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400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50">
        <v>2.0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41" t="s">
        <v>400</v>
      </c>
      <c r="B15" s="180">
        <v>1.0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9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5" t="s">
        <v>112</v>
      </c>
      <c r="B16" s="173">
        <v>0.03</v>
      </c>
      <c r="C16" s="125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0.03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5" t="s">
        <v>342</v>
      </c>
      <c r="B17" s="173">
        <v>0.5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25" t="s">
        <v>66</v>
      </c>
      <c r="B18" s="173">
        <v>0.04</v>
      </c>
      <c r="C18" s="125" t="s">
        <v>146</v>
      </c>
      <c r="D18" s="118" t="str">
        <f>VLOOKUP(A18,'Planilha de custo'!D6:E299,3,0)</f>
        <v>#REF!</v>
      </c>
      <c r="E18" s="119">
        <v>1.0</v>
      </c>
      <c r="F18" s="120">
        <f t="shared" si="1"/>
        <v>0.04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401</v>
      </c>
      <c r="B19" s="116">
        <v>2.0</v>
      </c>
      <c r="C19" s="122" t="s">
        <v>402</v>
      </c>
      <c r="D19" s="118" t="str">
        <f>VLOOKUP(A19,'Planilha de custo'!D7:E300,3,0)</f>
        <v>#REF!</v>
      </c>
      <c r="E19" s="119">
        <v>1.0</v>
      </c>
      <c r="F19" s="120">
        <f t="shared" si="1"/>
        <v>2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custo'!D8:E301,3,0)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/>
      <c r="B23" s="116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16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27"/>
      <c r="C30" s="128"/>
      <c r="D30" s="168" t="str">
        <f>VLOOKUP(A30,'Planilha de custo'!D16:E311,3,0)</f>
        <v>#REF!</v>
      </c>
      <c r="E30" s="129">
        <v>1.0</v>
      </c>
      <c r="F30" s="178">
        <f t="shared" si="1"/>
        <v>0</v>
      </c>
      <c r="G30" s="17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94" t="s">
        <v>264</v>
      </c>
      <c r="G31" s="9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3.25" customHeight="1">
      <c r="A35" s="177" t="s">
        <v>403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3.25" customHeight="1">
      <c r="A36" s="177" t="s">
        <v>404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3.25" customHeight="1">
      <c r="A37" s="17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48.0" customHeight="1">
      <c r="A38" s="18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7" t="s">
        <v>266</v>
      </c>
      <c r="B39" s="57"/>
      <c r="C39" s="57"/>
      <c r="D39" s="57"/>
      <c r="E39" s="57"/>
      <c r="F39" s="57"/>
      <c r="G39" s="5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A37:G37"/>
    <mergeCell ref="A39:G39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8.0"/>
    <col customWidth="1" min="3" max="3" width="38.13"/>
    <col customWidth="1" min="4" max="4" width="4.5"/>
    <col customWidth="1" min="5" max="5" width="8.63"/>
    <col customWidth="1" min="6" max="6" width="2.63"/>
    <col customWidth="1" min="7" max="7" width="22.0"/>
    <col customWidth="1" min="8" max="8" width="2.63"/>
    <col customWidth="1" min="9" max="29" width="22.0"/>
  </cols>
  <sheetData>
    <row r="1">
      <c r="A1" s="4"/>
      <c r="B1" s="16" t="s">
        <v>9</v>
      </c>
      <c r="F1" s="4"/>
      <c r="H1" s="4"/>
    </row>
    <row r="2">
      <c r="A2" s="4"/>
      <c r="B2" s="2"/>
      <c r="C2" s="2"/>
      <c r="D2" s="16"/>
      <c r="E2" s="16"/>
      <c r="F2" s="4"/>
      <c r="H2" s="4"/>
    </row>
    <row r="3">
      <c r="A3" s="4"/>
      <c r="B3" s="17" t="s">
        <v>10</v>
      </c>
      <c r="C3" s="17" t="s">
        <v>11</v>
      </c>
      <c r="D3" s="17" t="s">
        <v>12</v>
      </c>
      <c r="E3" s="17" t="s">
        <v>13</v>
      </c>
      <c r="F3" s="4"/>
      <c r="G3" s="17" t="s">
        <v>14</v>
      </c>
      <c r="H3" s="4"/>
      <c r="I3" s="17" t="s">
        <v>10</v>
      </c>
      <c r="J3" s="17" t="s">
        <v>15</v>
      </c>
    </row>
    <row r="4">
      <c r="A4" s="4"/>
      <c r="B4" s="18" t="s">
        <v>16</v>
      </c>
      <c r="C4" s="18" t="s">
        <v>17</v>
      </c>
      <c r="D4" s="18" t="s">
        <v>18</v>
      </c>
      <c r="E4" s="19">
        <v>2.59</v>
      </c>
      <c r="F4" s="4"/>
      <c r="G4" s="18" t="s">
        <v>19</v>
      </c>
      <c r="H4" s="4"/>
      <c r="I4" s="20">
        <v>10.0</v>
      </c>
      <c r="J4" s="21" t="s">
        <v>20</v>
      </c>
    </row>
    <row r="5">
      <c r="A5" s="4"/>
      <c r="B5" s="18" t="s">
        <v>21</v>
      </c>
      <c r="C5" s="18" t="s">
        <v>22</v>
      </c>
      <c r="D5" s="18" t="s">
        <v>18</v>
      </c>
      <c r="E5" s="19">
        <v>23.9</v>
      </c>
      <c r="F5" s="4"/>
      <c r="G5" s="18" t="s">
        <v>23</v>
      </c>
      <c r="H5" s="4"/>
      <c r="I5" s="22">
        <v>10.0</v>
      </c>
      <c r="J5" s="18" t="s">
        <v>24</v>
      </c>
    </row>
    <row r="6">
      <c r="A6" s="4"/>
      <c r="B6" s="18" t="s">
        <v>25</v>
      </c>
      <c r="C6" s="18" t="s">
        <v>26</v>
      </c>
      <c r="D6" s="18" t="s">
        <v>27</v>
      </c>
      <c r="E6" s="19">
        <f>69.93/2</f>
        <v>34.965</v>
      </c>
      <c r="F6" s="4"/>
      <c r="G6" s="18" t="s">
        <v>28</v>
      </c>
      <c r="H6" s="4"/>
      <c r="I6" s="22">
        <v>20.0</v>
      </c>
      <c r="J6" s="18" t="s">
        <v>29</v>
      </c>
    </row>
    <row r="7">
      <c r="A7" s="4"/>
      <c r="B7" s="18" t="s">
        <v>30</v>
      </c>
      <c r="C7" s="18" t="s">
        <v>31</v>
      </c>
      <c r="D7" s="18" t="s">
        <v>18</v>
      </c>
      <c r="E7" s="19" t="str">
        <f>'[1]Base Tomate'!$G$7</f>
        <v>#REF!</v>
      </c>
      <c r="F7" s="4"/>
      <c r="G7" s="18" t="s">
        <v>12</v>
      </c>
      <c r="H7" s="4"/>
      <c r="I7" s="22">
        <v>30.0</v>
      </c>
      <c r="J7" s="18" t="s">
        <v>32</v>
      </c>
    </row>
    <row r="8">
      <c r="A8" s="4"/>
      <c r="B8" s="18" t="s">
        <v>33</v>
      </c>
      <c r="C8" s="18" t="s">
        <v>34</v>
      </c>
      <c r="D8" s="18" t="s">
        <v>18</v>
      </c>
      <c r="E8" s="19">
        <v>3.43</v>
      </c>
      <c r="F8" s="4"/>
      <c r="G8" s="2"/>
      <c r="H8" s="4"/>
      <c r="I8" s="22">
        <v>40.0</v>
      </c>
      <c r="J8" s="18" t="s">
        <v>35</v>
      </c>
    </row>
    <row r="9">
      <c r="A9" s="4"/>
      <c r="B9" s="18" t="s">
        <v>36</v>
      </c>
      <c r="C9" s="18" t="s">
        <v>37</v>
      </c>
      <c r="D9" s="18" t="s">
        <v>38</v>
      </c>
      <c r="E9" s="19">
        <f>17/16</f>
        <v>1.0625</v>
      </c>
      <c r="F9" s="4"/>
      <c r="H9" s="4"/>
      <c r="I9" s="22">
        <v>50.0</v>
      </c>
      <c r="J9" s="18" t="s">
        <v>39</v>
      </c>
    </row>
    <row r="10">
      <c r="A10" s="4"/>
      <c r="B10" s="18" t="s">
        <v>40</v>
      </c>
      <c r="C10" s="18" t="s">
        <v>41</v>
      </c>
      <c r="D10" s="18" t="s">
        <v>38</v>
      </c>
      <c r="E10" s="19">
        <v>0.05</v>
      </c>
      <c r="F10" s="4"/>
      <c r="H10" s="4"/>
      <c r="I10" s="20">
        <v>20.0</v>
      </c>
      <c r="J10" s="21" t="s">
        <v>42</v>
      </c>
    </row>
    <row r="11">
      <c r="A11" s="4"/>
      <c r="B11" s="18" t="s">
        <v>43</v>
      </c>
      <c r="C11" s="18" t="s">
        <v>44</v>
      </c>
      <c r="D11" s="18" t="s">
        <v>27</v>
      </c>
      <c r="E11" s="19">
        <v>19.28</v>
      </c>
      <c r="F11" s="4"/>
      <c r="H11" s="4"/>
      <c r="I11" s="22">
        <v>10.0</v>
      </c>
      <c r="J11" s="18" t="s">
        <v>45</v>
      </c>
    </row>
    <row r="12">
      <c r="A12" s="4"/>
      <c r="B12" s="18" t="s">
        <v>46</v>
      </c>
      <c r="C12" s="18" t="s">
        <v>47</v>
      </c>
      <c r="D12" s="18" t="s">
        <v>38</v>
      </c>
      <c r="E12" s="19">
        <v>0.5</v>
      </c>
      <c r="F12" s="4"/>
      <c r="H12" s="4"/>
      <c r="I12" s="22">
        <v>20.0</v>
      </c>
      <c r="J12" s="18" t="s">
        <v>29</v>
      </c>
    </row>
    <row r="13">
      <c r="A13" s="4"/>
      <c r="B13" s="18" t="s">
        <v>48</v>
      </c>
      <c r="C13" s="18" t="s">
        <v>49</v>
      </c>
      <c r="D13" s="18" t="s">
        <v>18</v>
      </c>
      <c r="E13" s="19">
        <v>5.75</v>
      </c>
      <c r="F13" s="4"/>
      <c r="G13" s="4"/>
      <c r="H13" s="4"/>
      <c r="I13" s="22">
        <v>30.0</v>
      </c>
      <c r="J13" s="18" t="s">
        <v>50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4"/>
      <c r="B14" s="18" t="s">
        <v>51</v>
      </c>
      <c r="C14" s="18" t="s">
        <v>52</v>
      </c>
      <c r="D14" s="18" t="s">
        <v>18</v>
      </c>
      <c r="E14" s="19">
        <v>3.49</v>
      </c>
      <c r="F14" s="4"/>
      <c r="G14" s="4"/>
      <c r="H14" s="4"/>
      <c r="I14" s="20">
        <v>30.0</v>
      </c>
      <c r="J14" s="21" t="s">
        <v>53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4"/>
      <c r="B15" s="18" t="s">
        <v>54</v>
      </c>
      <c r="C15" s="18" t="s">
        <v>55</v>
      </c>
      <c r="D15" s="18" t="s">
        <v>38</v>
      </c>
      <c r="E15" s="19">
        <f>6.28/50</f>
        <v>0.1256</v>
      </c>
      <c r="F15" s="4"/>
      <c r="H15" s="4"/>
      <c r="I15" s="22">
        <v>10.0</v>
      </c>
      <c r="J15" s="18" t="s">
        <v>56</v>
      </c>
    </row>
    <row r="16">
      <c r="A16" s="4"/>
      <c r="B16" s="18" t="s">
        <v>57</v>
      </c>
      <c r="C16" s="18" t="s">
        <v>58</v>
      </c>
      <c r="D16" s="18" t="s">
        <v>27</v>
      </c>
      <c r="E16" s="19">
        <f>48.91/12</f>
        <v>4.075833333</v>
      </c>
      <c r="F16" s="4"/>
      <c r="H16" s="4"/>
    </row>
    <row r="17">
      <c r="A17" s="4"/>
      <c r="B17" s="18" t="s">
        <v>59</v>
      </c>
      <c r="C17" s="18" t="s">
        <v>60</v>
      </c>
      <c r="D17" s="18" t="s">
        <v>18</v>
      </c>
      <c r="E17" s="19">
        <v>18.5</v>
      </c>
      <c r="F17" s="4"/>
      <c r="H17" s="4"/>
    </row>
    <row r="18">
      <c r="A18" s="4"/>
      <c r="B18" s="18" t="s">
        <v>61</v>
      </c>
      <c r="C18" s="18" t="s">
        <v>62</v>
      </c>
      <c r="D18" s="18" t="s">
        <v>18</v>
      </c>
      <c r="E18" s="19">
        <v>22.9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4"/>
      <c r="B19" s="18" t="s">
        <v>63</v>
      </c>
      <c r="C19" s="18" t="s">
        <v>64</v>
      </c>
      <c r="D19" s="18" t="s">
        <v>27</v>
      </c>
      <c r="E19" s="19" t="str">
        <f>'Molho de Tomate com pedaços'!I8</f>
        <v>#REF!</v>
      </c>
      <c r="F19" s="4"/>
      <c r="H19" s="4"/>
      <c r="I19" s="4"/>
      <c r="J19" s="4"/>
    </row>
    <row r="20">
      <c r="A20" s="4"/>
      <c r="B20" s="18" t="s">
        <v>65</v>
      </c>
      <c r="C20" s="18" t="s">
        <v>66</v>
      </c>
      <c r="D20" s="18" t="s">
        <v>27</v>
      </c>
      <c r="E20" s="19">
        <f>93.33/18</f>
        <v>5.185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>
      <c r="A21" s="4"/>
      <c r="B21" s="18" t="s">
        <v>67</v>
      </c>
      <c r="C21" s="18" t="s">
        <v>68</v>
      </c>
      <c r="D21" s="18" t="s">
        <v>38</v>
      </c>
      <c r="E21" s="19">
        <f>39.8/120</f>
        <v>0.3316666667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"/>
      <c r="B22" s="18" t="s">
        <v>69</v>
      </c>
      <c r="C22" s="18" t="s">
        <v>70</v>
      </c>
      <c r="D22" s="18" t="s">
        <v>18</v>
      </c>
      <c r="E22" s="19">
        <v>25.99</v>
      </c>
      <c r="F22" s="4"/>
      <c r="H22" s="4"/>
      <c r="I22" s="4"/>
      <c r="J22" s="4"/>
    </row>
    <row r="23" ht="15.75" customHeight="1">
      <c r="A23" s="4"/>
      <c r="B23" s="18" t="s">
        <v>71</v>
      </c>
      <c r="C23" s="18" t="s">
        <v>72</v>
      </c>
      <c r="D23" s="18" t="s">
        <v>18</v>
      </c>
      <c r="E23" s="19">
        <v>40.95</v>
      </c>
      <c r="F23" s="4"/>
      <c r="H23" s="4"/>
      <c r="I23" s="4"/>
      <c r="J23" s="4"/>
    </row>
    <row r="24" ht="15.75" customHeight="1">
      <c r="A24" s="4"/>
      <c r="B24" s="18" t="s">
        <v>73</v>
      </c>
      <c r="C24" s="18" t="s">
        <v>74</v>
      </c>
      <c r="D24" s="18" t="s">
        <v>18</v>
      </c>
      <c r="E24" s="19">
        <v>6.22</v>
      </c>
      <c r="F24" s="4"/>
      <c r="H24" s="4"/>
      <c r="I24" s="4"/>
      <c r="J24" s="4"/>
    </row>
    <row r="25" ht="15.75" customHeight="1">
      <c r="A25" s="4"/>
      <c r="B25" s="18" t="s">
        <v>75</v>
      </c>
      <c r="C25" s="18" t="s">
        <v>76</v>
      </c>
      <c r="D25" s="18" t="s">
        <v>38</v>
      </c>
      <c r="E25" s="19">
        <f>'Polpetone '!I9</f>
        <v>8.937775</v>
      </c>
      <c r="F25" s="4"/>
      <c r="H25" s="4"/>
      <c r="I25" s="4"/>
      <c r="J25" s="4"/>
    </row>
    <row r="26" ht="15.75" customHeight="1">
      <c r="A26" s="4"/>
      <c r="B26" s="18" t="s">
        <v>77</v>
      </c>
      <c r="C26" s="18" t="s">
        <v>78</v>
      </c>
      <c r="D26" s="18" t="s">
        <v>38</v>
      </c>
      <c r="E26" s="19">
        <f>9.9/10</f>
        <v>0.99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"/>
      <c r="B27" s="18" t="s">
        <v>79</v>
      </c>
      <c r="C27" s="18" t="s">
        <v>80</v>
      </c>
      <c r="D27" s="18" t="s">
        <v>38</v>
      </c>
      <c r="E27" s="19">
        <f>14/24</f>
        <v>0.5833333333</v>
      </c>
      <c r="F27" s="4"/>
      <c r="H27" s="4"/>
      <c r="I27" s="4"/>
      <c r="J27" s="4"/>
    </row>
    <row r="28" ht="15.75" customHeight="1">
      <c r="A28" s="4"/>
      <c r="B28" s="18" t="s">
        <v>81</v>
      </c>
      <c r="C28" s="18" t="s">
        <v>82</v>
      </c>
      <c r="D28" s="18" t="s">
        <v>38</v>
      </c>
      <c r="E28" s="19">
        <v>0.62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18" t="s">
        <v>83</v>
      </c>
      <c r="C29" s="18" t="s">
        <v>84</v>
      </c>
      <c r="D29" s="18" t="s">
        <v>38</v>
      </c>
      <c r="E29" s="19">
        <v>0.82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4"/>
      <c r="B30" s="18" t="s">
        <v>85</v>
      </c>
      <c r="C30" s="18" t="s">
        <v>86</v>
      </c>
      <c r="D30" s="18" t="s">
        <v>38</v>
      </c>
      <c r="E30" s="19">
        <f>6.5/10</f>
        <v>0.65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18" t="s">
        <v>87</v>
      </c>
      <c r="C31" s="18" t="s">
        <v>88</v>
      </c>
      <c r="D31" s="18" t="s">
        <v>38</v>
      </c>
      <c r="E31" s="19">
        <f>5.5/24</f>
        <v>0.2291666667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"/>
      <c r="B32" s="18" t="s">
        <v>89</v>
      </c>
      <c r="C32" s="18" t="s">
        <v>90</v>
      </c>
      <c r="D32" s="18" t="s">
        <v>38</v>
      </c>
      <c r="E32" s="19">
        <f>6.5/10</f>
        <v>0.65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"/>
      <c r="B33" s="18" t="s">
        <v>91</v>
      </c>
      <c r="C33" s="18" t="s">
        <v>92</v>
      </c>
      <c r="D33" s="18" t="s">
        <v>38</v>
      </c>
      <c r="E33" s="19">
        <f>18/10</f>
        <v>1.8</v>
      </c>
      <c r="F33" s="4"/>
      <c r="H33" s="4"/>
      <c r="I33" s="4"/>
      <c r="J33" s="4"/>
    </row>
    <row r="34" ht="15.75" customHeight="1">
      <c r="A34" s="4"/>
      <c r="B34" s="18" t="s">
        <v>93</v>
      </c>
      <c r="C34" s="18" t="s">
        <v>94</v>
      </c>
      <c r="D34" s="18" t="s">
        <v>38</v>
      </c>
      <c r="E34" s="19">
        <f>27.5/24</f>
        <v>1.145833333</v>
      </c>
      <c r="F34" s="4"/>
      <c r="H34" s="4"/>
    </row>
    <row r="35" ht="15.75" customHeight="1">
      <c r="A35" s="4"/>
      <c r="B35" s="18" t="s">
        <v>95</v>
      </c>
      <c r="C35" s="18" t="s">
        <v>96</v>
      </c>
      <c r="D35" s="18" t="s">
        <v>38</v>
      </c>
      <c r="E35" s="19">
        <f>9.5/24</f>
        <v>0.3958333333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4"/>
      <c r="B36" s="18" t="s">
        <v>97</v>
      </c>
      <c r="C36" s="18" t="s">
        <v>98</v>
      </c>
      <c r="D36" s="18" t="s">
        <v>38</v>
      </c>
      <c r="E36" s="19">
        <f>128/144</f>
        <v>0.8888888889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4"/>
      <c r="B37" s="18" t="s">
        <v>99</v>
      </c>
      <c r="C37" s="18" t="s">
        <v>100</v>
      </c>
      <c r="D37" s="18" t="s">
        <v>18</v>
      </c>
      <c r="E37" s="19">
        <f>'Purê de Batata'!I8</f>
        <v>6.961042398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4"/>
      <c r="B38" s="18" t="s">
        <v>101</v>
      </c>
      <c r="C38" s="18" t="s">
        <v>102</v>
      </c>
      <c r="D38" s="18" t="s">
        <v>18</v>
      </c>
      <c r="E38" s="19">
        <v>29.9</v>
      </c>
      <c r="F38" s="4"/>
      <c r="H38" s="4"/>
    </row>
    <row r="39" ht="15.75" customHeight="1">
      <c r="A39" s="4"/>
      <c r="B39" s="18" t="s">
        <v>103</v>
      </c>
      <c r="C39" s="18" t="s">
        <v>104</v>
      </c>
      <c r="D39" s="18" t="s">
        <v>18</v>
      </c>
      <c r="E39" s="19">
        <v>31.9</v>
      </c>
      <c r="F39" s="4"/>
      <c r="H39" s="4"/>
    </row>
    <row r="40" ht="15.75" customHeight="1">
      <c r="A40" s="4"/>
      <c r="B40" s="18" t="s">
        <v>105</v>
      </c>
      <c r="C40" s="18" t="s">
        <v>106</v>
      </c>
      <c r="D40" s="18" t="s">
        <v>38</v>
      </c>
      <c r="E40" s="19">
        <f>16.5/10</f>
        <v>1.65</v>
      </c>
      <c r="F40" s="4"/>
      <c r="H40" s="4"/>
    </row>
    <row r="41" ht="15.75" customHeight="1">
      <c r="A41" s="4"/>
      <c r="B41" s="18" t="s">
        <v>107</v>
      </c>
      <c r="C41" s="18" t="s">
        <v>108</v>
      </c>
      <c r="D41" s="18" t="s">
        <v>38</v>
      </c>
      <c r="E41" s="19">
        <f>18.5/10</f>
        <v>1.85</v>
      </c>
      <c r="F41" s="4"/>
      <c r="H41" s="4"/>
    </row>
    <row r="42" ht="15.75" customHeight="1">
      <c r="A42" s="4"/>
      <c r="B42" s="18" t="s">
        <v>109</v>
      </c>
      <c r="C42" s="18" t="s">
        <v>110</v>
      </c>
      <c r="D42" s="18" t="s">
        <v>38</v>
      </c>
      <c r="E42" s="19">
        <v>0.47</v>
      </c>
      <c r="F42" s="4"/>
      <c r="H42" s="4"/>
    </row>
    <row r="43" ht="15.75" customHeight="1">
      <c r="A43" s="4"/>
      <c r="B43" s="18" t="s">
        <v>111</v>
      </c>
      <c r="C43" s="18" t="s">
        <v>112</v>
      </c>
      <c r="D43" s="18" t="s">
        <v>18</v>
      </c>
      <c r="E43" s="19">
        <v>1.15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4"/>
      <c r="B44" s="18" t="s">
        <v>113</v>
      </c>
      <c r="C44" s="18" t="s">
        <v>114</v>
      </c>
      <c r="D44" s="18" t="s">
        <v>18</v>
      </c>
      <c r="E44" s="19">
        <v>8.8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4"/>
      <c r="B45" s="18" t="s">
        <v>115</v>
      </c>
      <c r="C45" s="18" t="s">
        <v>116</v>
      </c>
      <c r="D45" s="18" t="s">
        <v>18</v>
      </c>
      <c r="E45" s="19">
        <v>3.67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4"/>
      <c r="B46" s="18"/>
      <c r="C46" s="18"/>
      <c r="D46" s="18"/>
      <c r="E46" s="19"/>
      <c r="F46" s="4"/>
      <c r="H46" s="4"/>
    </row>
    <row r="47" ht="15.75" customHeight="1">
      <c r="A47" s="4"/>
      <c r="B47" s="18"/>
      <c r="C47" s="18"/>
      <c r="D47" s="18"/>
      <c r="E47" s="19"/>
      <c r="F47" s="4"/>
      <c r="H47" s="4"/>
    </row>
    <row r="48" ht="15.75" customHeight="1">
      <c r="A48" s="4"/>
      <c r="B48" s="18"/>
      <c r="C48" s="18"/>
      <c r="D48" s="18"/>
      <c r="E48" s="19"/>
      <c r="F48" s="4"/>
      <c r="H48" s="4"/>
    </row>
    <row r="49" ht="15.75" customHeight="1">
      <c r="A49" s="4"/>
      <c r="B49" s="18"/>
      <c r="C49" s="18"/>
      <c r="D49" s="18"/>
      <c r="E49" s="19"/>
      <c r="F49" s="4"/>
      <c r="H49" s="4"/>
    </row>
    <row r="50" ht="15.75" customHeight="1">
      <c r="A50" s="4"/>
      <c r="B50" s="18"/>
      <c r="C50" s="18"/>
      <c r="D50" s="18"/>
      <c r="E50" s="19"/>
      <c r="F50" s="4"/>
      <c r="H50" s="4"/>
    </row>
    <row r="51" ht="15.75" customHeight="1">
      <c r="A51" s="4"/>
      <c r="B51" s="18"/>
      <c r="C51" s="18"/>
      <c r="D51" s="18"/>
      <c r="E51" s="19"/>
      <c r="F51" s="4"/>
      <c r="H51" s="4"/>
    </row>
    <row r="52" ht="15.75" customHeight="1">
      <c r="A52" s="4"/>
      <c r="B52" s="18"/>
      <c r="C52" s="18"/>
      <c r="D52" s="18"/>
      <c r="E52" s="19"/>
      <c r="F52" s="4"/>
      <c r="H52" s="4"/>
    </row>
    <row r="53" ht="16.5" customHeight="1">
      <c r="A53" s="4"/>
      <c r="B53" s="18"/>
      <c r="C53" s="18"/>
      <c r="D53" s="18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4"/>
      <c r="B54" s="18"/>
      <c r="C54" s="18"/>
      <c r="D54" s="18"/>
      <c r="E54" s="19"/>
      <c r="F54" s="4"/>
      <c r="H54" s="4"/>
    </row>
    <row r="55" ht="15.75" customHeight="1">
      <c r="A55" s="4"/>
      <c r="B55" s="18"/>
      <c r="C55" s="18"/>
      <c r="D55" s="18"/>
      <c r="E55" s="19"/>
      <c r="F55" s="4"/>
      <c r="H55" s="4"/>
    </row>
    <row r="56" ht="15.75" customHeight="1">
      <c r="A56" s="4"/>
      <c r="B56" s="18"/>
      <c r="C56" s="18"/>
      <c r="D56" s="18"/>
      <c r="E56" s="19"/>
      <c r="F56" s="4"/>
      <c r="H56" s="4"/>
    </row>
    <row r="57" ht="15.75" customHeight="1">
      <c r="A57" s="4"/>
      <c r="B57" s="18"/>
      <c r="C57" s="18"/>
      <c r="D57" s="18"/>
      <c r="E57" s="1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"/>
      <c r="B58" s="18"/>
      <c r="C58" s="18"/>
      <c r="D58" s="18"/>
      <c r="E58" s="1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"/>
      <c r="B59" s="18"/>
      <c r="C59" s="18"/>
      <c r="D59" s="18"/>
      <c r="E59" s="19"/>
      <c r="F59" s="4"/>
      <c r="H59" s="4"/>
    </row>
    <row r="60" ht="15.75" customHeight="1">
      <c r="A60" s="4"/>
      <c r="B60" s="18"/>
      <c r="C60" s="18"/>
      <c r="D60" s="18"/>
      <c r="E60" s="19"/>
      <c r="F60" s="4"/>
      <c r="H60" s="4"/>
    </row>
    <row r="61" ht="15.75" customHeight="1">
      <c r="A61" s="4"/>
      <c r="B61" s="18"/>
      <c r="C61" s="18"/>
      <c r="D61" s="18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4"/>
      <c r="B62" s="18"/>
      <c r="C62" s="18"/>
      <c r="D62" s="18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4"/>
      <c r="B63" s="18"/>
      <c r="C63" s="18"/>
      <c r="D63" s="18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4"/>
      <c r="B64" s="18"/>
      <c r="C64" s="18"/>
      <c r="D64" s="18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4"/>
      <c r="B65" s="18"/>
      <c r="C65" s="18"/>
      <c r="D65" s="18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4"/>
      <c r="B66" s="18"/>
      <c r="C66" s="18"/>
      <c r="D66" s="18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4"/>
      <c r="B67" s="18"/>
      <c r="C67" s="18"/>
      <c r="D67" s="18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4"/>
      <c r="B68" s="18"/>
      <c r="C68" s="18"/>
      <c r="D68" s="18"/>
      <c r="E68" s="19"/>
      <c r="F68" s="4"/>
      <c r="H68" s="4"/>
    </row>
    <row r="69" ht="15.75" customHeight="1">
      <c r="A69" s="4"/>
      <c r="B69" s="18"/>
      <c r="C69" s="18"/>
      <c r="D69" s="18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4"/>
      <c r="B70" s="18"/>
      <c r="C70" s="18"/>
      <c r="D70" s="18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4"/>
      <c r="B71" s="18"/>
      <c r="C71" s="18"/>
      <c r="D71" s="18"/>
      <c r="E71" s="19"/>
      <c r="F71" s="4"/>
      <c r="H71" s="4"/>
    </row>
    <row r="72" ht="15.75" customHeight="1">
      <c r="A72" s="4"/>
      <c r="B72" s="18"/>
      <c r="C72" s="18"/>
      <c r="D72" s="18"/>
      <c r="E72" s="19"/>
      <c r="F72" s="4"/>
      <c r="H72" s="4"/>
    </row>
    <row r="73" ht="15.75" customHeight="1">
      <c r="A73" s="4"/>
      <c r="B73" s="18"/>
      <c r="C73" s="18"/>
      <c r="D73" s="18"/>
      <c r="E73" s="19"/>
      <c r="F73" s="4"/>
      <c r="H73" s="4"/>
    </row>
    <row r="74" ht="15.75" customHeight="1">
      <c r="A74" s="4"/>
      <c r="B74" s="18"/>
      <c r="C74" s="18"/>
      <c r="D74" s="18"/>
      <c r="E74" s="19"/>
      <c r="F74" s="4"/>
      <c r="H74" s="4"/>
    </row>
    <row r="75" ht="15.75" customHeight="1">
      <c r="A75" s="4"/>
      <c r="B75" s="18"/>
      <c r="C75" s="18"/>
      <c r="D75" s="18"/>
      <c r="E75" s="19"/>
      <c r="F75" s="4"/>
      <c r="H75" s="4"/>
    </row>
    <row r="76" ht="15.75" customHeight="1">
      <c r="A76" s="4"/>
      <c r="B76" s="18"/>
      <c r="C76" s="18"/>
      <c r="D76" s="18"/>
      <c r="E76" s="19"/>
      <c r="F76" s="4"/>
      <c r="H76" s="4"/>
    </row>
    <row r="77" ht="15.75" customHeight="1">
      <c r="A77" s="4"/>
      <c r="B77" s="18"/>
      <c r="C77" s="18"/>
      <c r="D77" s="18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4"/>
      <c r="B78" s="18"/>
      <c r="C78" s="18"/>
      <c r="D78" s="18"/>
      <c r="E78" s="19"/>
      <c r="F78" s="4"/>
      <c r="H78" s="4"/>
    </row>
    <row r="79" ht="15.75" customHeight="1">
      <c r="A79" s="4"/>
      <c r="B79" s="18"/>
      <c r="C79" s="18"/>
      <c r="D79" s="18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4"/>
      <c r="B80" s="18"/>
      <c r="C80" s="18"/>
      <c r="D80" s="18"/>
      <c r="E80" s="19"/>
      <c r="F80" s="4"/>
      <c r="H80" s="4"/>
    </row>
    <row r="81" ht="15.75" customHeight="1">
      <c r="A81" s="4"/>
      <c r="B81" s="18"/>
      <c r="C81" s="18"/>
      <c r="D81" s="18"/>
      <c r="E81" s="19"/>
      <c r="F81" s="4"/>
      <c r="H81" s="4"/>
    </row>
    <row r="82" ht="15.75" customHeight="1">
      <c r="A82" s="4"/>
      <c r="B82" s="18"/>
      <c r="C82" s="18"/>
      <c r="D82" s="18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18"/>
      <c r="C83" s="18"/>
      <c r="D83" s="18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"/>
      <c r="B84" s="18"/>
      <c r="C84" s="18"/>
      <c r="D84" s="18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"/>
      <c r="B85" s="18"/>
      <c r="C85" s="18"/>
      <c r="D85" s="18"/>
      <c r="E85" s="19"/>
      <c r="F85" s="4"/>
      <c r="H85" s="4"/>
    </row>
    <row r="86" ht="15.75" customHeight="1">
      <c r="A86" s="4"/>
      <c r="B86" s="18"/>
      <c r="C86" s="18"/>
      <c r="D86" s="18"/>
      <c r="E86" s="19"/>
      <c r="F86" s="4"/>
      <c r="H86" s="4"/>
    </row>
    <row r="87" ht="15.75" customHeight="1">
      <c r="A87" s="4"/>
      <c r="B87" s="18"/>
      <c r="C87" s="18"/>
      <c r="D87" s="18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4"/>
      <c r="B88" s="18"/>
      <c r="C88" s="18"/>
      <c r="D88" s="18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4"/>
      <c r="B89" s="18"/>
      <c r="C89" s="18"/>
      <c r="D89" s="18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4"/>
      <c r="B90" s="18"/>
      <c r="C90" s="18"/>
      <c r="D90" s="18"/>
      <c r="E90" s="19"/>
      <c r="F90" s="4"/>
      <c r="H90" s="4"/>
    </row>
    <row r="91" ht="15.75" customHeight="1">
      <c r="A91" s="4"/>
      <c r="B91" s="18"/>
      <c r="C91" s="18"/>
      <c r="D91" s="18"/>
      <c r="E91" s="19"/>
      <c r="F91" s="4"/>
      <c r="H91" s="4"/>
    </row>
    <row r="92" ht="15.75" customHeight="1">
      <c r="A92" s="4"/>
      <c r="B92" s="18"/>
      <c r="C92" s="18"/>
      <c r="D92" s="18"/>
      <c r="E92" s="19"/>
      <c r="F92" s="4"/>
      <c r="H92" s="4"/>
    </row>
    <row r="93" ht="15.75" customHeight="1">
      <c r="A93" s="4"/>
      <c r="B93" s="18"/>
      <c r="C93" s="18"/>
      <c r="D93" s="18"/>
      <c r="E93" s="19"/>
      <c r="F93" s="4"/>
      <c r="H93" s="4"/>
    </row>
    <row r="94" ht="15.75" customHeight="1">
      <c r="A94" s="4"/>
      <c r="B94" s="18"/>
      <c r="C94" s="18"/>
      <c r="D94" s="18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4"/>
      <c r="B95" s="18"/>
      <c r="C95" s="18"/>
      <c r="D95" s="18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4"/>
      <c r="B96" s="18"/>
      <c r="C96" s="18"/>
      <c r="D96" s="18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4"/>
      <c r="B97" s="18"/>
      <c r="C97" s="18"/>
      <c r="D97" s="18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4"/>
      <c r="B98" s="18"/>
      <c r="C98" s="18"/>
      <c r="D98" s="18"/>
      <c r="E98" s="19"/>
      <c r="F98" s="4"/>
      <c r="H98" s="4"/>
    </row>
    <row r="99" ht="15.75" customHeight="1">
      <c r="A99" s="4"/>
      <c r="B99" s="18"/>
      <c r="C99" s="18"/>
      <c r="D99" s="18"/>
      <c r="E99" s="19"/>
      <c r="F99" s="4"/>
      <c r="H99" s="4"/>
    </row>
    <row r="100" ht="15.75" customHeight="1">
      <c r="A100" s="4"/>
      <c r="B100" s="18"/>
      <c r="C100" s="18"/>
      <c r="D100" s="18"/>
      <c r="E100" s="19"/>
      <c r="F100" s="4"/>
      <c r="H100" s="4"/>
    </row>
    <row r="101" ht="15.75" customHeight="1">
      <c r="A101" s="4"/>
      <c r="B101" s="18"/>
      <c r="C101" s="18"/>
      <c r="D101" s="18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4"/>
      <c r="B102" s="18"/>
      <c r="C102" s="18"/>
      <c r="D102" s="18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4"/>
      <c r="B103" s="18"/>
      <c r="C103" s="18"/>
      <c r="D103" s="18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4"/>
      <c r="B104" s="18"/>
      <c r="C104" s="18"/>
      <c r="D104" s="18"/>
      <c r="E104" s="19"/>
      <c r="F104" s="4"/>
      <c r="H104" s="4"/>
    </row>
    <row r="105" ht="15.75" customHeight="1">
      <c r="A105" s="4"/>
      <c r="B105" s="18"/>
      <c r="C105" s="18"/>
      <c r="D105" s="18"/>
      <c r="E105" s="19"/>
      <c r="F105" s="4"/>
      <c r="H105" s="4"/>
    </row>
    <row r="106" ht="15.75" customHeight="1">
      <c r="A106" s="4"/>
      <c r="B106" s="18"/>
      <c r="C106" s="18"/>
      <c r="D106" s="18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4"/>
      <c r="B107" s="18"/>
      <c r="C107" s="18"/>
      <c r="D107" s="18"/>
      <c r="E107" s="19"/>
      <c r="F107" s="4"/>
      <c r="H107" s="4"/>
    </row>
    <row r="108" ht="15.75" customHeight="1">
      <c r="A108" s="4"/>
      <c r="B108" s="18"/>
      <c r="C108" s="18"/>
      <c r="D108" s="18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18"/>
      <c r="C109" s="18"/>
      <c r="D109" s="18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"/>
      <c r="B110" s="18"/>
      <c r="C110" s="18"/>
      <c r="D110" s="18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"/>
      <c r="B111" s="18"/>
      <c r="C111" s="18"/>
      <c r="D111" s="18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18"/>
      <c r="C112" s="18"/>
      <c r="D112" s="18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4"/>
      <c r="B113" s="18"/>
      <c r="C113" s="18"/>
      <c r="D113" s="18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4"/>
      <c r="B114" s="18"/>
      <c r="C114" s="18"/>
      <c r="D114" s="18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4"/>
      <c r="B115" s="18"/>
      <c r="C115" s="18"/>
      <c r="D115" s="18"/>
      <c r="E115" s="19"/>
      <c r="F115" s="4"/>
      <c r="H115" s="4"/>
    </row>
    <row r="116" ht="15.75" customHeight="1">
      <c r="A116" s="4"/>
      <c r="B116" s="18"/>
      <c r="C116" s="18"/>
      <c r="D116" s="18"/>
      <c r="E116" s="19"/>
      <c r="F116" s="4"/>
      <c r="H116" s="4"/>
    </row>
    <row r="117" ht="15.75" customHeight="1">
      <c r="A117" s="4"/>
      <c r="B117" s="18"/>
      <c r="C117" s="18"/>
      <c r="D117" s="18"/>
      <c r="E117" s="19"/>
      <c r="F117" s="4"/>
      <c r="H117" s="4"/>
    </row>
    <row r="118" ht="15.75" customHeight="1">
      <c r="A118" s="4"/>
      <c r="B118" s="18"/>
      <c r="C118" s="18"/>
      <c r="D118" s="18"/>
      <c r="E118" s="19"/>
      <c r="F118" s="4"/>
      <c r="H118" s="4"/>
    </row>
    <row r="119" ht="15.75" customHeight="1">
      <c r="A119" s="4"/>
      <c r="B119" s="18"/>
      <c r="C119" s="18"/>
      <c r="D119" s="18"/>
      <c r="E119" s="19"/>
      <c r="F119" s="4"/>
      <c r="H119" s="4"/>
    </row>
    <row r="120" ht="15.75" customHeight="1">
      <c r="A120" s="4"/>
      <c r="B120" s="18"/>
      <c r="C120" s="18"/>
      <c r="D120" s="18"/>
      <c r="E120" s="19"/>
      <c r="F120" s="4"/>
      <c r="H120" s="4"/>
    </row>
    <row r="121" ht="15.75" customHeight="1">
      <c r="A121" s="4"/>
      <c r="B121" s="18"/>
      <c r="C121" s="18"/>
      <c r="D121" s="18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4"/>
      <c r="B122" s="18"/>
      <c r="C122" s="18"/>
      <c r="D122" s="18"/>
      <c r="E122" s="19"/>
      <c r="F122" s="4"/>
      <c r="H122" s="4"/>
    </row>
    <row r="123" ht="15.75" customHeight="1">
      <c r="A123" s="4"/>
      <c r="B123" s="18"/>
      <c r="C123" s="18"/>
      <c r="D123" s="18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4"/>
      <c r="B124" s="18"/>
      <c r="C124" s="18"/>
      <c r="D124" s="18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4"/>
      <c r="B125" s="18"/>
      <c r="C125" s="18"/>
      <c r="D125" s="18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4"/>
      <c r="B126" s="18"/>
      <c r="C126" s="18"/>
      <c r="D126" s="18"/>
      <c r="E126" s="19"/>
      <c r="F126" s="4"/>
      <c r="H126" s="4"/>
    </row>
    <row r="127" ht="15.75" customHeight="1">
      <c r="A127" s="4"/>
      <c r="B127" s="18"/>
      <c r="C127" s="18"/>
      <c r="D127" s="18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4"/>
      <c r="B128" s="18"/>
      <c r="C128" s="18"/>
      <c r="D128" s="18"/>
      <c r="E128" s="19"/>
      <c r="F128" s="4"/>
      <c r="H128" s="4"/>
    </row>
    <row r="129" ht="15.75" customHeight="1">
      <c r="A129" s="4"/>
      <c r="B129" s="18"/>
      <c r="C129" s="18"/>
      <c r="D129" s="18"/>
      <c r="E129" s="19"/>
      <c r="F129" s="4"/>
      <c r="H129" s="4"/>
    </row>
    <row r="130" ht="15.75" customHeight="1">
      <c r="A130" s="4"/>
      <c r="B130" s="18"/>
      <c r="C130" s="18"/>
      <c r="D130" s="18"/>
      <c r="E130" s="19"/>
      <c r="F130" s="4"/>
      <c r="H130" s="4"/>
    </row>
    <row r="131" ht="15.75" customHeight="1">
      <c r="A131" s="4"/>
      <c r="B131" s="18"/>
      <c r="C131" s="18"/>
      <c r="D131" s="18"/>
      <c r="E131" s="19"/>
      <c r="F131" s="4"/>
      <c r="H131" s="4"/>
    </row>
    <row r="132" ht="15.75" customHeight="1">
      <c r="A132" s="4"/>
      <c r="B132" s="18"/>
      <c r="C132" s="18"/>
      <c r="D132" s="18"/>
      <c r="E132" s="19"/>
      <c r="F132" s="4"/>
      <c r="H132" s="4"/>
    </row>
    <row r="133" ht="15.75" customHeight="1">
      <c r="A133" s="4"/>
      <c r="B133" s="18"/>
      <c r="C133" s="18"/>
      <c r="D133" s="18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18"/>
      <c r="C134" s="18"/>
      <c r="D134" s="18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18"/>
      <c r="C135" s="18"/>
      <c r="D135" s="18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"/>
      <c r="B136" s="18"/>
      <c r="C136" s="18"/>
      <c r="D136" s="18"/>
      <c r="E136" s="19"/>
      <c r="F136" s="4"/>
      <c r="H136" s="4"/>
    </row>
    <row r="137" ht="15.75" customHeight="1">
      <c r="A137" s="4"/>
      <c r="B137" s="18"/>
      <c r="C137" s="18"/>
      <c r="D137" s="18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18"/>
      <c r="C138" s="18"/>
      <c r="D138" s="18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4"/>
      <c r="B139" s="18"/>
      <c r="C139" s="18"/>
      <c r="D139" s="18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4"/>
      <c r="B140" s="18"/>
      <c r="C140" s="18"/>
      <c r="D140" s="18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4"/>
      <c r="B141" s="18"/>
      <c r="C141" s="18"/>
      <c r="D141" s="18"/>
      <c r="E141" s="19"/>
      <c r="F141" s="4"/>
      <c r="H141" s="4"/>
    </row>
    <row r="142" ht="15.75" customHeight="1">
      <c r="A142" s="4"/>
      <c r="B142" s="18"/>
      <c r="C142" s="18"/>
      <c r="D142" s="18"/>
      <c r="E142" s="19"/>
      <c r="F142" s="4"/>
      <c r="H142" s="4"/>
    </row>
    <row r="143" ht="15.75" customHeight="1">
      <c r="A143" s="4"/>
      <c r="B143" s="18"/>
      <c r="C143" s="18"/>
      <c r="D143" s="18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4"/>
      <c r="B144" s="18"/>
      <c r="C144" s="18"/>
      <c r="D144" s="18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4"/>
      <c r="B145" s="18"/>
      <c r="C145" s="18"/>
      <c r="D145" s="18"/>
      <c r="E145" s="19"/>
      <c r="F145" s="4"/>
      <c r="H145" s="4"/>
    </row>
    <row r="146" ht="15.75" customHeight="1">
      <c r="A146" s="4"/>
      <c r="B146" s="18"/>
      <c r="C146" s="18"/>
      <c r="D146" s="18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4"/>
      <c r="B147" s="18"/>
      <c r="C147" s="18"/>
      <c r="D147" s="18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4"/>
      <c r="B148" s="18"/>
      <c r="C148" s="18"/>
      <c r="D148" s="18"/>
      <c r="E148" s="19"/>
      <c r="F148" s="4"/>
      <c r="H148" s="4"/>
    </row>
    <row r="149" ht="15.75" customHeight="1">
      <c r="A149" s="4"/>
      <c r="B149" s="18"/>
      <c r="C149" s="18"/>
      <c r="D149" s="18"/>
      <c r="E149" s="19"/>
      <c r="F149" s="4"/>
      <c r="H149" s="4"/>
    </row>
    <row r="150" ht="15.75" customHeight="1">
      <c r="A150" s="4"/>
      <c r="B150" s="18"/>
      <c r="C150" s="18"/>
      <c r="D150" s="18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4"/>
      <c r="B151" s="18"/>
      <c r="C151" s="18"/>
      <c r="D151" s="18"/>
      <c r="E151" s="19"/>
      <c r="F151" s="4"/>
      <c r="H151" s="4"/>
      <c r="I151" s="4"/>
      <c r="J151" s="4"/>
      <c r="K151" s="4"/>
    </row>
    <row r="152" ht="15.75" customHeight="1">
      <c r="A152" s="4"/>
      <c r="B152" s="18"/>
      <c r="C152" s="18"/>
      <c r="D152" s="18"/>
      <c r="E152" s="19"/>
      <c r="F152" s="4"/>
      <c r="H152" s="4"/>
      <c r="I152" s="4"/>
      <c r="J152" s="4"/>
      <c r="K152" s="4"/>
    </row>
    <row r="153" ht="15.75" customHeight="1">
      <c r="A153" s="4"/>
      <c r="B153" s="18"/>
      <c r="C153" s="18"/>
      <c r="D153" s="18"/>
      <c r="E153" s="19"/>
      <c r="F153" s="4"/>
      <c r="H153" s="4"/>
      <c r="I153" s="4"/>
      <c r="J153" s="4"/>
      <c r="K153" s="4"/>
    </row>
    <row r="154" ht="15.75" customHeight="1">
      <c r="A154" s="4"/>
      <c r="B154" s="18"/>
      <c r="C154" s="18"/>
      <c r="D154" s="18"/>
      <c r="E154" s="19"/>
      <c r="F154" s="4"/>
      <c r="H154" s="4"/>
      <c r="I154" s="4"/>
      <c r="J154" s="4"/>
      <c r="K154" s="4"/>
    </row>
    <row r="155" ht="15.75" customHeight="1">
      <c r="A155" s="4"/>
      <c r="B155" s="18"/>
      <c r="C155" s="18"/>
      <c r="D155" s="18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4"/>
      <c r="B156" s="18"/>
      <c r="C156" s="18"/>
      <c r="D156" s="18"/>
      <c r="E156" s="19"/>
      <c r="F156" s="4"/>
      <c r="H156" s="4"/>
      <c r="I156" s="23"/>
      <c r="K156" s="4"/>
    </row>
    <row r="157" ht="15.75" customHeight="1">
      <c r="A157" s="4"/>
      <c r="B157" s="18"/>
      <c r="C157" s="18"/>
      <c r="D157" s="18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4"/>
      <c r="B158" s="18"/>
      <c r="C158" s="18"/>
      <c r="D158" s="18"/>
      <c r="E158" s="19"/>
      <c r="F158" s="4"/>
      <c r="H158" s="4"/>
      <c r="I158" s="4"/>
      <c r="J158" s="4"/>
      <c r="K158" s="4"/>
    </row>
    <row r="159" ht="15.75" customHeight="1">
      <c r="A159" s="4"/>
      <c r="B159" s="18"/>
      <c r="C159" s="18"/>
      <c r="D159" s="18"/>
      <c r="E159" s="19"/>
      <c r="F159" s="4"/>
      <c r="H159" s="4"/>
      <c r="I159" s="4"/>
      <c r="J159" s="4"/>
      <c r="K159" s="4"/>
    </row>
    <row r="160" ht="15.75" customHeight="1">
      <c r="A160" s="4"/>
      <c r="B160" s="18"/>
      <c r="C160" s="18"/>
      <c r="D160" s="18"/>
      <c r="E160" s="19"/>
      <c r="F160" s="4"/>
      <c r="H160" s="4"/>
      <c r="I160" s="4"/>
      <c r="J160" s="4"/>
      <c r="K160" s="4"/>
    </row>
    <row r="161" ht="15.75" customHeight="1">
      <c r="A161" s="4"/>
      <c r="B161" s="18"/>
      <c r="C161" s="18"/>
      <c r="D161" s="18"/>
      <c r="E161" s="19"/>
      <c r="F161" s="4"/>
      <c r="H161" s="4"/>
    </row>
    <row r="162" ht="15.75" customHeight="1">
      <c r="A162" s="4"/>
      <c r="B162" s="18"/>
      <c r="C162" s="18"/>
      <c r="D162" s="18"/>
      <c r="E162" s="19"/>
      <c r="F162" s="4"/>
      <c r="H162" s="4"/>
    </row>
    <row r="163" ht="15.75" customHeight="1">
      <c r="A163" s="4"/>
      <c r="B163" s="18"/>
      <c r="C163" s="18"/>
      <c r="D163" s="18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18"/>
      <c r="C164" s="18"/>
      <c r="D164" s="18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4"/>
      <c r="B165" s="18"/>
      <c r="C165" s="18"/>
      <c r="D165" s="18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4"/>
      <c r="B166" s="18"/>
      <c r="C166" s="18"/>
      <c r="D166" s="18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4"/>
      <c r="B167" s="18"/>
      <c r="C167" s="18"/>
      <c r="D167" s="18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4"/>
      <c r="B168" s="18"/>
      <c r="C168" s="18"/>
      <c r="D168" s="18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4"/>
      <c r="B169" s="18"/>
      <c r="C169" s="18"/>
      <c r="D169" s="18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4"/>
      <c r="B170" s="18"/>
      <c r="C170" s="18"/>
      <c r="D170" s="18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4"/>
      <c r="B171" s="18"/>
      <c r="C171" s="18"/>
      <c r="D171" s="18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4"/>
      <c r="B172" s="18"/>
      <c r="C172" s="18"/>
      <c r="D172" s="18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4"/>
      <c r="B173" s="18"/>
      <c r="C173" s="18"/>
      <c r="D173" s="18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4"/>
      <c r="B174" s="18"/>
      <c r="C174" s="18"/>
      <c r="D174" s="18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4"/>
      <c r="B175" s="18"/>
      <c r="C175" s="18"/>
      <c r="D175" s="18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4"/>
      <c r="B176" s="18"/>
      <c r="C176" s="18"/>
      <c r="D176" s="18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4"/>
      <c r="B177" s="18"/>
      <c r="C177" s="18"/>
      <c r="D177" s="18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4"/>
      <c r="B178" s="18"/>
      <c r="C178" s="18"/>
      <c r="D178" s="18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4"/>
      <c r="B179" s="18"/>
      <c r="C179" s="18"/>
      <c r="D179" s="18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4"/>
      <c r="B180" s="18"/>
      <c r="C180" s="18"/>
      <c r="D180" s="18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4"/>
      <c r="B181" s="18"/>
      <c r="C181" s="18"/>
      <c r="D181" s="18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4"/>
      <c r="B182" s="2"/>
      <c r="C182" s="2"/>
      <c r="D182" s="2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4"/>
      <c r="B183" s="2"/>
      <c r="C183" s="2"/>
      <c r="D183" s="2"/>
      <c r="E183" s="2"/>
      <c r="F183" s="4"/>
      <c r="H183" s="4"/>
    </row>
    <row r="184" ht="15.75" customHeight="1">
      <c r="A184" s="4"/>
      <c r="B184" s="2"/>
      <c r="C184" s="2"/>
      <c r="D184" s="2"/>
      <c r="E184" s="2"/>
      <c r="F184" s="4"/>
      <c r="H184" s="4"/>
    </row>
    <row r="185" ht="15.75" customHeight="1">
      <c r="A185" s="4"/>
      <c r="B185" s="2"/>
      <c r="C185" s="2"/>
      <c r="D185" s="2"/>
      <c r="E185" s="2"/>
      <c r="F185" s="4"/>
      <c r="H185" s="4"/>
    </row>
    <row r="186" ht="15.75" customHeight="1">
      <c r="A186" s="4"/>
      <c r="B186" s="2"/>
      <c r="C186" s="2"/>
      <c r="D186" s="2"/>
      <c r="E186" s="2"/>
      <c r="F186" s="4"/>
      <c r="H186" s="4"/>
    </row>
    <row r="187" ht="15.75" customHeight="1">
      <c r="A187" s="4"/>
      <c r="B187" s="2"/>
      <c r="C187" s="2"/>
      <c r="D187" s="2"/>
      <c r="E187" s="2"/>
      <c r="F187" s="4"/>
      <c r="H187" s="4"/>
    </row>
    <row r="188" ht="15.75" customHeight="1">
      <c r="A188" s="4"/>
      <c r="B188" s="2"/>
      <c r="C188" s="2"/>
      <c r="D188" s="2"/>
      <c r="E188" s="2"/>
      <c r="F188" s="4"/>
      <c r="H188" s="4"/>
    </row>
    <row r="189" ht="15.75" customHeight="1">
      <c r="A189" s="4"/>
      <c r="B189" s="2"/>
      <c r="C189" s="2"/>
      <c r="D189" s="2"/>
      <c r="E189" s="24"/>
      <c r="F189" s="4"/>
      <c r="H189" s="4"/>
    </row>
    <row r="190" ht="15.75" customHeight="1">
      <c r="A190" s="4"/>
      <c r="B190" s="2"/>
      <c r="C190" s="2"/>
      <c r="D190" s="2"/>
      <c r="E190" s="24"/>
      <c r="F190" s="4"/>
      <c r="H190" s="4"/>
    </row>
    <row r="191" ht="15.75" customHeight="1">
      <c r="A191" s="4"/>
      <c r="B191" s="2"/>
      <c r="C191" s="2"/>
      <c r="D191" s="2"/>
      <c r="E191" s="24"/>
      <c r="F191" s="4"/>
      <c r="H191" s="4"/>
    </row>
    <row r="192" ht="15.75" customHeight="1">
      <c r="A192" s="4"/>
      <c r="B192" s="2"/>
      <c r="C192" s="2"/>
      <c r="D192" s="2"/>
      <c r="E192" s="24"/>
      <c r="F192" s="4"/>
      <c r="H192" s="4"/>
    </row>
    <row r="193" ht="15.75" customHeight="1">
      <c r="A193" s="4"/>
      <c r="B193" s="2"/>
      <c r="C193" s="2"/>
      <c r="D193" s="2"/>
      <c r="E193" s="24"/>
      <c r="F193" s="4"/>
      <c r="H193" s="4"/>
    </row>
    <row r="194" ht="15.75" customHeight="1">
      <c r="A194" s="4"/>
      <c r="B194" s="2"/>
      <c r="C194" s="2"/>
      <c r="D194" s="2"/>
      <c r="E194" s="24"/>
      <c r="F194" s="4"/>
      <c r="H194" s="4"/>
    </row>
    <row r="195" ht="15.75" customHeight="1">
      <c r="A195" s="4"/>
      <c r="B195" s="2"/>
      <c r="C195" s="2"/>
      <c r="D195" s="2"/>
      <c r="E195" s="24"/>
      <c r="F195" s="4"/>
      <c r="H195" s="4"/>
    </row>
    <row r="196" ht="15.75" customHeight="1">
      <c r="A196" s="4"/>
      <c r="B196" s="2"/>
      <c r="C196" s="2"/>
      <c r="D196" s="2"/>
      <c r="E196" s="24"/>
      <c r="F196" s="4"/>
      <c r="H196" s="4"/>
    </row>
    <row r="197" ht="15.75" customHeight="1">
      <c r="A197" s="4"/>
      <c r="B197" s="2"/>
      <c r="C197" s="2"/>
      <c r="D197" s="2"/>
      <c r="E197" s="24"/>
      <c r="F197" s="4"/>
      <c r="H197" s="4"/>
    </row>
    <row r="198" ht="15.75" customHeight="1">
      <c r="A198" s="4"/>
      <c r="B198" s="2"/>
      <c r="C198" s="2"/>
      <c r="D198" s="2"/>
      <c r="E198" s="24"/>
      <c r="F198" s="4"/>
      <c r="H198" s="4"/>
    </row>
    <row r="199" ht="15.75" customHeight="1">
      <c r="A199" s="4"/>
      <c r="B199" s="2"/>
      <c r="C199" s="2"/>
      <c r="D199" s="2"/>
      <c r="E199" s="24"/>
      <c r="F199" s="4"/>
      <c r="H199" s="4"/>
    </row>
    <row r="200" ht="15.75" customHeight="1">
      <c r="A200" s="4"/>
      <c r="B200" s="2"/>
      <c r="C200" s="2"/>
      <c r="D200" s="2"/>
      <c r="E200" s="24"/>
      <c r="F200" s="4"/>
      <c r="H200" s="4"/>
    </row>
    <row r="201" ht="15.75" customHeight="1">
      <c r="A201" s="4"/>
      <c r="B201" s="2"/>
      <c r="C201" s="2"/>
      <c r="D201" s="2"/>
      <c r="E201" s="24"/>
      <c r="F201" s="4"/>
      <c r="H201" s="4"/>
    </row>
    <row r="202" ht="15.75" customHeight="1">
      <c r="A202" s="4"/>
      <c r="B202" s="2"/>
      <c r="C202" s="2"/>
      <c r="D202" s="2"/>
      <c r="E202" s="24"/>
      <c r="F202" s="4"/>
      <c r="H202" s="4"/>
    </row>
    <row r="203" ht="15.75" customHeight="1">
      <c r="A203" s="4"/>
      <c r="B203" s="2"/>
      <c r="C203" s="2"/>
      <c r="D203" s="2"/>
      <c r="E203" s="24"/>
      <c r="F203" s="4"/>
      <c r="H203" s="4"/>
    </row>
    <row r="204" ht="15.75" customHeight="1">
      <c r="A204" s="4"/>
      <c r="B204" s="2"/>
      <c r="C204" s="2"/>
      <c r="D204" s="2"/>
      <c r="E204" s="24"/>
      <c r="F204" s="4"/>
      <c r="H204" s="4"/>
    </row>
    <row r="205" ht="15.75" customHeight="1">
      <c r="A205" s="4"/>
      <c r="B205" s="2"/>
      <c r="C205" s="2"/>
      <c r="D205" s="2"/>
      <c r="E205" s="24"/>
      <c r="F205" s="4"/>
      <c r="H205" s="4"/>
    </row>
    <row r="206" ht="15.75" customHeight="1">
      <c r="A206" s="4"/>
      <c r="B206" s="2"/>
      <c r="C206" s="2"/>
      <c r="D206" s="2"/>
      <c r="E206" s="24"/>
      <c r="F206" s="4"/>
      <c r="H206" s="4"/>
    </row>
    <row r="207" ht="15.75" customHeight="1">
      <c r="A207" s="4"/>
      <c r="B207" s="2"/>
      <c r="C207" s="2"/>
      <c r="D207" s="2"/>
      <c r="E207" s="24"/>
      <c r="F207" s="4"/>
      <c r="H207" s="4"/>
    </row>
    <row r="208" ht="15.75" customHeight="1">
      <c r="A208" s="4"/>
      <c r="B208" s="2"/>
      <c r="C208" s="2"/>
      <c r="D208" s="2"/>
      <c r="E208" s="24"/>
      <c r="F208" s="4"/>
      <c r="H208" s="4"/>
    </row>
    <row r="209" ht="15.75" customHeight="1">
      <c r="A209" s="4"/>
      <c r="B209" s="2"/>
      <c r="C209" s="2"/>
      <c r="D209" s="2"/>
      <c r="E209" s="24"/>
      <c r="F209" s="4"/>
      <c r="H209" s="4"/>
    </row>
    <row r="210" ht="15.75" customHeight="1">
      <c r="A210" s="4"/>
      <c r="B210" s="2"/>
      <c r="C210" s="2"/>
      <c r="D210" s="2"/>
      <c r="E210" s="24"/>
      <c r="F210" s="4"/>
      <c r="H210" s="4"/>
    </row>
    <row r="211" ht="15.75" customHeight="1">
      <c r="A211" s="4"/>
      <c r="B211" s="2"/>
      <c r="C211" s="2"/>
      <c r="D211" s="2"/>
      <c r="E211" s="24"/>
      <c r="F211" s="4"/>
      <c r="H211" s="4"/>
    </row>
    <row r="212" ht="15.75" customHeight="1">
      <c r="A212" s="4"/>
      <c r="B212" s="2"/>
      <c r="C212" s="2"/>
      <c r="D212" s="2"/>
      <c r="E212" s="24"/>
      <c r="F212" s="4"/>
      <c r="H212" s="4"/>
    </row>
    <row r="213" ht="15.75" customHeight="1">
      <c r="A213" s="4"/>
      <c r="B213" s="2"/>
      <c r="C213" s="2"/>
      <c r="D213" s="2"/>
      <c r="E213" s="24"/>
      <c r="F213" s="4"/>
      <c r="H213" s="4"/>
    </row>
    <row r="214" ht="15.75" customHeight="1">
      <c r="A214" s="4"/>
      <c r="B214" s="2"/>
      <c r="C214" s="2"/>
      <c r="D214" s="2"/>
      <c r="E214" s="24"/>
      <c r="F214" s="4"/>
      <c r="H214" s="4"/>
    </row>
    <row r="215" ht="15.75" customHeight="1">
      <c r="A215" s="4"/>
      <c r="B215" s="2"/>
      <c r="C215" s="2"/>
      <c r="D215" s="2"/>
      <c r="E215" s="24"/>
      <c r="F215" s="4"/>
      <c r="H215" s="4"/>
    </row>
    <row r="216" ht="15.75" customHeight="1">
      <c r="A216" s="4"/>
      <c r="B216" s="2"/>
      <c r="C216" s="2"/>
      <c r="D216" s="2"/>
      <c r="E216" s="24"/>
      <c r="F216" s="4"/>
      <c r="H216" s="4"/>
    </row>
    <row r="217" ht="15.75" customHeight="1">
      <c r="A217" s="4"/>
      <c r="B217" s="2"/>
      <c r="C217" s="2"/>
      <c r="D217" s="2"/>
      <c r="E217" s="24"/>
      <c r="F217" s="4"/>
      <c r="H217" s="4"/>
    </row>
    <row r="218" ht="15.75" customHeight="1">
      <c r="A218" s="4"/>
      <c r="B218" s="2"/>
      <c r="C218" s="2"/>
      <c r="D218" s="2"/>
      <c r="E218" s="24"/>
      <c r="F218" s="4"/>
      <c r="H218" s="4"/>
    </row>
    <row r="219" ht="15.75" customHeight="1">
      <c r="A219" s="4"/>
      <c r="B219" s="2"/>
      <c r="C219" s="2"/>
      <c r="D219" s="2"/>
      <c r="E219" s="24"/>
      <c r="F219" s="4"/>
      <c r="H219" s="4"/>
    </row>
    <row r="220" ht="15.75" customHeight="1">
      <c r="A220" s="4"/>
      <c r="B220" s="2"/>
      <c r="C220" s="2"/>
      <c r="D220" s="2"/>
      <c r="E220" s="24"/>
      <c r="F220" s="4"/>
      <c r="H220" s="4"/>
    </row>
    <row r="221" ht="15.75" customHeight="1">
      <c r="A221" s="4"/>
      <c r="B221" s="2"/>
      <c r="C221" s="2"/>
      <c r="D221" s="2"/>
      <c r="E221" s="24"/>
      <c r="F221" s="4"/>
      <c r="H221" s="4"/>
    </row>
    <row r="222" ht="15.75" customHeight="1">
      <c r="A222" s="4"/>
      <c r="B222" s="2"/>
      <c r="C222" s="2"/>
      <c r="D222" s="2"/>
      <c r="E222" s="24"/>
      <c r="F222" s="4"/>
      <c r="H222" s="4"/>
    </row>
    <row r="223" ht="15.75" customHeight="1">
      <c r="A223" s="4"/>
      <c r="B223" s="2"/>
      <c r="C223" s="2"/>
      <c r="D223" s="2"/>
      <c r="E223" s="24"/>
      <c r="F223" s="4"/>
      <c r="H223" s="4"/>
    </row>
    <row r="224" ht="15.75" customHeight="1">
      <c r="A224" s="4"/>
      <c r="B224" s="2"/>
      <c r="C224" s="2"/>
      <c r="D224" s="2"/>
      <c r="E224" s="24"/>
      <c r="F224" s="4"/>
      <c r="H224" s="4"/>
    </row>
    <row r="225" ht="15.75" customHeight="1">
      <c r="A225" s="4"/>
      <c r="B225" s="2"/>
      <c r="C225" s="2"/>
      <c r="D225" s="2"/>
      <c r="E225" s="24"/>
      <c r="F225" s="4"/>
      <c r="H225" s="4"/>
    </row>
    <row r="226" ht="15.75" customHeight="1">
      <c r="A226" s="4"/>
      <c r="B226" s="2"/>
      <c r="C226" s="2"/>
      <c r="D226" s="2"/>
      <c r="E226" s="24"/>
      <c r="F226" s="4"/>
      <c r="H226" s="4"/>
    </row>
    <row r="227" ht="15.75" customHeight="1">
      <c r="A227" s="4"/>
      <c r="B227" s="2"/>
      <c r="C227" s="2"/>
      <c r="D227" s="2"/>
      <c r="E227" s="24"/>
      <c r="F227" s="4"/>
      <c r="H227" s="4"/>
    </row>
    <row r="228" ht="15.75" customHeight="1">
      <c r="A228" s="4"/>
      <c r="B228" s="2"/>
      <c r="C228" s="2"/>
      <c r="D228" s="2"/>
      <c r="E228" s="24"/>
      <c r="F228" s="4"/>
      <c r="H228" s="4"/>
    </row>
    <row r="229" ht="15.75" customHeight="1">
      <c r="A229" s="4"/>
      <c r="B229" s="2"/>
      <c r="C229" s="2"/>
      <c r="D229" s="2"/>
      <c r="E229" s="24"/>
      <c r="F229" s="4"/>
      <c r="H229" s="4"/>
    </row>
    <row r="230" ht="15.75" customHeight="1">
      <c r="A230" s="4"/>
      <c r="B230" s="2"/>
      <c r="C230" s="2"/>
      <c r="D230" s="2"/>
      <c r="E230" s="24"/>
      <c r="F230" s="4"/>
      <c r="H230" s="4"/>
    </row>
    <row r="231" ht="15.75" customHeight="1">
      <c r="A231" s="4"/>
      <c r="B231" s="2"/>
      <c r="C231" s="2"/>
      <c r="D231" s="2"/>
      <c r="E231" s="24"/>
      <c r="F231" s="4"/>
      <c r="H231" s="4"/>
    </row>
    <row r="232" ht="15.75" customHeight="1">
      <c r="A232" s="4"/>
      <c r="B232" s="2"/>
      <c r="C232" s="2"/>
      <c r="D232" s="2"/>
      <c r="E232" s="24"/>
      <c r="F232" s="4"/>
      <c r="H232" s="4"/>
    </row>
    <row r="233" ht="15.75" customHeight="1">
      <c r="A233" s="4"/>
      <c r="B233" s="2"/>
      <c r="C233" s="2"/>
      <c r="D233" s="2"/>
      <c r="E233" s="24"/>
      <c r="F233" s="4"/>
      <c r="H233" s="4"/>
    </row>
    <row r="234" ht="15.75" customHeight="1">
      <c r="A234" s="4"/>
      <c r="B234" s="2"/>
      <c r="C234" s="2"/>
      <c r="D234" s="2"/>
      <c r="E234" s="24"/>
      <c r="F234" s="4"/>
      <c r="H234" s="4"/>
    </row>
    <row r="235" ht="15.75" customHeight="1">
      <c r="A235" s="4"/>
      <c r="B235" s="2"/>
      <c r="C235" s="2"/>
      <c r="D235" s="2"/>
      <c r="E235" s="24"/>
      <c r="F235" s="4"/>
      <c r="H235" s="4"/>
    </row>
    <row r="236" ht="15.75" customHeight="1">
      <c r="A236" s="4"/>
      <c r="B236" s="2"/>
      <c r="C236" s="2"/>
      <c r="D236" s="2"/>
      <c r="E236" s="24"/>
      <c r="F236" s="4"/>
      <c r="H236" s="4"/>
    </row>
    <row r="237" ht="15.75" customHeight="1">
      <c r="A237" s="4"/>
      <c r="B237" s="2"/>
      <c r="C237" s="2"/>
      <c r="D237" s="2"/>
      <c r="E237" s="24"/>
      <c r="F237" s="4"/>
      <c r="H237" s="4"/>
    </row>
    <row r="238" ht="15.75" customHeight="1">
      <c r="A238" s="4"/>
      <c r="B238" s="2"/>
      <c r="C238" s="2"/>
      <c r="D238" s="2"/>
      <c r="E238" s="24"/>
      <c r="F238" s="4"/>
      <c r="H238" s="4"/>
    </row>
    <row r="239" ht="15.75" customHeight="1">
      <c r="A239" s="4"/>
      <c r="B239" s="2"/>
      <c r="C239" s="2"/>
      <c r="D239" s="2"/>
      <c r="E239" s="24"/>
      <c r="F239" s="4"/>
      <c r="H239" s="4"/>
    </row>
    <row r="240" ht="15.75" customHeight="1">
      <c r="A240" s="4"/>
      <c r="B240" s="2"/>
      <c r="C240" s="2"/>
      <c r="D240" s="2"/>
      <c r="E240" s="24"/>
      <c r="F240" s="4"/>
      <c r="H240" s="4"/>
    </row>
    <row r="241" ht="15.75" customHeight="1">
      <c r="A241" s="4"/>
      <c r="B241" s="2"/>
      <c r="C241" s="2"/>
      <c r="D241" s="2"/>
      <c r="E241" s="24"/>
      <c r="F241" s="4"/>
      <c r="H241" s="4"/>
    </row>
    <row r="242" ht="15.75" customHeight="1">
      <c r="A242" s="4"/>
      <c r="B242" s="2"/>
      <c r="C242" s="2"/>
      <c r="D242" s="2"/>
      <c r="E242" s="24"/>
      <c r="F242" s="4"/>
      <c r="H242" s="4"/>
    </row>
    <row r="243" ht="15.75" customHeight="1">
      <c r="A243" s="4"/>
      <c r="B243" s="2"/>
      <c r="C243" s="2"/>
      <c r="D243" s="2"/>
      <c r="E243" s="24"/>
      <c r="F243" s="4"/>
      <c r="H243" s="4"/>
    </row>
    <row r="244" ht="15.75" customHeight="1">
      <c r="A244" s="4"/>
      <c r="B244" s="2"/>
      <c r="C244" s="2"/>
      <c r="D244" s="2"/>
      <c r="E244" s="24"/>
      <c r="F244" s="4"/>
      <c r="H244" s="4"/>
    </row>
    <row r="245" ht="15.75" customHeight="1">
      <c r="A245" s="4"/>
      <c r="B245" s="2"/>
      <c r="C245" s="2"/>
      <c r="D245" s="2"/>
      <c r="E245" s="24"/>
      <c r="F245" s="4"/>
      <c r="H245" s="4"/>
    </row>
    <row r="246" ht="15.75" customHeight="1">
      <c r="A246" s="4"/>
      <c r="B246" s="2"/>
      <c r="C246" s="2"/>
      <c r="D246" s="2"/>
      <c r="E246" s="24"/>
      <c r="F246" s="4"/>
      <c r="H246" s="4"/>
    </row>
    <row r="247" ht="15.75" customHeight="1">
      <c r="A247" s="4"/>
      <c r="B247" s="2"/>
      <c r="C247" s="2"/>
      <c r="D247" s="2"/>
      <c r="E247" s="24"/>
      <c r="F247" s="4"/>
      <c r="H247" s="4"/>
    </row>
    <row r="248" ht="15.75" customHeight="1">
      <c r="A248" s="4"/>
      <c r="B248" s="2"/>
      <c r="C248" s="2"/>
      <c r="D248" s="2"/>
      <c r="E248" s="24"/>
      <c r="F248" s="4"/>
      <c r="H248" s="4"/>
    </row>
    <row r="249" ht="15.75" customHeight="1">
      <c r="A249" s="4"/>
      <c r="B249" s="2"/>
      <c r="C249" s="2"/>
      <c r="D249" s="2"/>
      <c r="E249" s="24"/>
      <c r="F249" s="4"/>
      <c r="H249" s="4"/>
    </row>
    <row r="250" ht="15.75" customHeight="1">
      <c r="A250" s="4"/>
      <c r="B250" s="2"/>
      <c r="C250" s="2"/>
      <c r="D250" s="2"/>
      <c r="E250" s="24"/>
      <c r="F250" s="4"/>
      <c r="H250" s="4"/>
    </row>
    <row r="251" ht="15.75" customHeight="1">
      <c r="A251" s="4"/>
      <c r="B251" s="2"/>
      <c r="C251" s="2"/>
      <c r="D251" s="2"/>
      <c r="E251" s="24"/>
      <c r="F251" s="4"/>
      <c r="H251" s="4"/>
    </row>
    <row r="252" ht="15.75" customHeight="1">
      <c r="A252" s="4"/>
      <c r="B252" s="2"/>
      <c r="C252" s="2"/>
      <c r="D252" s="2"/>
      <c r="E252" s="24"/>
      <c r="F252" s="4"/>
      <c r="H252" s="4"/>
    </row>
    <row r="253" ht="15.75" customHeight="1">
      <c r="A253" s="4"/>
      <c r="B253" s="2"/>
      <c r="C253" s="2"/>
      <c r="D253" s="2"/>
      <c r="E253" s="24"/>
      <c r="F253" s="4"/>
      <c r="H253" s="4"/>
    </row>
    <row r="254" ht="15.75" customHeight="1">
      <c r="A254" s="4"/>
      <c r="B254" s="2"/>
      <c r="C254" s="2"/>
      <c r="D254" s="2"/>
      <c r="E254" s="24"/>
      <c r="F254" s="4"/>
      <c r="H254" s="4"/>
    </row>
    <row r="255" ht="15.75" customHeight="1">
      <c r="A255" s="4"/>
      <c r="B255" s="2"/>
      <c r="C255" s="2"/>
      <c r="D255" s="2"/>
      <c r="E255" s="24"/>
      <c r="F255" s="4"/>
      <c r="H255" s="4"/>
    </row>
    <row r="256" ht="15.75" customHeight="1">
      <c r="A256" s="4"/>
      <c r="B256" s="2"/>
      <c r="C256" s="2"/>
      <c r="D256" s="2"/>
      <c r="E256" s="24"/>
      <c r="F256" s="4"/>
      <c r="H256" s="4"/>
    </row>
    <row r="257" ht="15.75" customHeight="1">
      <c r="A257" s="4"/>
      <c r="B257" s="2"/>
      <c r="C257" s="2"/>
      <c r="D257" s="2"/>
      <c r="E257" s="24"/>
      <c r="F257" s="4"/>
      <c r="H257" s="4"/>
    </row>
    <row r="258" ht="15.75" customHeight="1">
      <c r="A258" s="4"/>
      <c r="B258" s="2"/>
      <c r="C258" s="2"/>
      <c r="D258" s="2"/>
      <c r="E258" s="24"/>
      <c r="F258" s="4"/>
      <c r="H258" s="4"/>
    </row>
    <row r="259" ht="15.75" customHeight="1">
      <c r="A259" s="4"/>
      <c r="B259" s="2"/>
      <c r="C259" s="2"/>
      <c r="D259" s="2"/>
      <c r="E259" s="24"/>
      <c r="F259" s="4"/>
      <c r="H259" s="4"/>
    </row>
    <row r="260" ht="15.75" customHeight="1">
      <c r="A260" s="4"/>
      <c r="B260" s="2"/>
      <c r="C260" s="2"/>
      <c r="D260" s="2"/>
      <c r="E260" s="24"/>
      <c r="F260" s="4"/>
      <c r="H260" s="4"/>
    </row>
    <row r="261" ht="15.75" customHeight="1">
      <c r="A261" s="4"/>
      <c r="B261" s="2"/>
      <c r="C261" s="2"/>
      <c r="D261" s="2"/>
      <c r="E261" s="24"/>
      <c r="F261" s="4"/>
      <c r="H261" s="4"/>
    </row>
    <row r="262" ht="15.75" customHeight="1">
      <c r="A262" s="4"/>
      <c r="B262" s="2"/>
      <c r="C262" s="2"/>
      <c r="D262" s="2"/>
      <c r="E262" s="24"/>
      <c r="F262" s="4"/>
      <c r="H262" s="4"/>
    </row>
    <row r="263" ht="15.75" customHeight="1">
      <c r="A263" s="4"/>
      <c r="B263" s="2"/>
      <c r="C263" s="2"/>
      <c r="D263" s="2"/>
      <c r="E263" s="24"/>
      <c r="F263" s="4"/>
      <c r="H263" s="4"/>
    </row>
    <row r="264" ht="15.75" customHeight="1">
      <c r="A264" s="4"/>
      <c r="B264" s="2"/>
      <c r="C264" s="2"/>
      <c r="D264" s="2"/>
      <c r="E264" s="24"/>
      <c r="F264" s="4"/>
      <c r="H264" s="4"/>
    </row>
    <row r="265" ht="15.75" customHeight="1">
      <c r="A265" s="4"/>
      <c r="B265" s="2"/>
      <c r="C265" s="2"/>
      <c r="D265" s="2"/>
      <c r="E265" s="24"/>
      <c r="F265" s="4"/>
      <c r="H265" s="4"/>
    </row>
    <row r="266" ht="15.75" customHeight="1">
      <c r="A266" s="4"/>
      <c r="B266" s="2"/>
      <c r="C266" s="2"/>
      <c r="D266" s="2"/>
      <c r="E266" s="24"/>
      <c r="F266" s="4"/>
      <c r="H266" s="4"/>
    </row>
    <row r="267" ht="15.75" customHeight="1">
      <c r="A267" s="4"/>
      <c r="B267" s="2"/>
      <c r="C267" s="2"/>
      <c r="D267" s="2"/>
      <c r="E267" s="24"/>
      <c r="F267" s="4"/>
      <c r="H267" s="4"/>
    </row>
    <row r="268" ht="15.75" customHeight="1">
      <c r="A268" s="4"/>
      <c r="B268" s="2"/>
      <c r="C268" s="2"/>
      <c r="D268" s="2"/>
      <c r="E268" s="24"/>
      <c r="F268" s="4"/>
      <c r="H268" s="4"/>
    </row>
    <row r="269" ht="15.75" customHeight="1">
      <c r="A269" s="4"/>
      <c r="B269" s="2"/>
      <c r="C269" s="2"/>
      <c r="D269" s="2"/>
      <c r="E269" s="24"/>
      <c r="F269" s="4"/>
      <c r="H269" s="4"/>
    </row>
    <row r="270" ht="15.75" customHeight="1">
      <c r="A270" s="4"/>
      <c r="B270" s="2"/>
      <c r="C270" s="2"/>
      <c r="D270" s="2"/>
      <c r="E270" s="24"/>
      <c r="F270" s="4"/>
      <c r="H270" s="4"/>
    </row>
    <row r="271" ht="15.75" customHeight="1">
      <c r="A271" s="4"/>
      <c r="B271" s="2"/>
      <c r="C271" s="2"/>
      <c r="D271" s="2"/>
      <c r="E271" s="24"/>
      <c r="F271" s="4"/>
      <c r="H271" s="4"/>
    </row>
    <row r="272" ht="15.75" customHeight="1">
      <c r="A272" s="4"/>
      <c r="B272" s="2"/>
      <c r="C272" s="2"/>
      <c r="D272" s="2"/>
      <c r="E272" s="24"/>
      <c r="F272" s="4"/>
      <c r="H272" s="4"/>
    </row>
    <row r="273" ht="15.75" customHeight="1">
      <c r="A273" s="4"/>
      <c r="B273" s="2"/>
      <c r="C273" s="2"/>
      <c r="D273" s="2"/>
      <c r="E273" s="24"/>
      <c r="F273" s="4"/>
      <c r="H273" s="4"/>
    </row>
    <row r="274" ht="15.75" customHeight="1">
      <c r="A274" s="4"/>
      <c r="B274" s="2"/>
      <c r="C274" s="2"/>
      <c r="D274" s="2"/>
      <c r="E274" s="24"/>
      <c r="F274" s="4"/>
      <c r="H274" s="4"/>
    </row>
    <row r="275" ht="15.75" customHeight="1">
      <c r="A275" s="4"/>
      <c r="B275" s="2"/>
      <c r="C275" s="2"/>
      <c r="D275" s="2"/>
      <c r="E275" s="24"/>
      <c r="F275" s="4"/>
      <c r="H275" s="4"/>
    </row>
    <row r="276" ht="15.75" customHeight="1">
      <c r="A276" s="4"/>
      <c r="B276" s="2"/>
      <c r="C276" s="2"/>
      <c r="D276" s="2"/>
      <c r="E276" s="24"/>
      <c r="F276" s="4"/>
      <c r="H276" s="4"/>
    </row>
    <row r="277" ht="15.75" customHeight="1">
      <c r="A277" s="4"/>
      <c r="B277" s="2"/>
      <c r="C277" s="2"/>
      <c r="D277" s="2"/>
      <c r="E277" s="24"/>
      <c r="F277" s="4"/>
      <c r="H277" s="4"/>
    </row>
    <row r="278" ht="15.75" customHeight="1">
      <c r="A278" s="4"/>
      <c r="B278" s="2"/>
      <c r="C278" s="2"/>
      <c r="D278" s="2"/>
      <c r="E278" s="24"/>
      <c r="F278" s="4"/>
      <c r="H278" s="4"/>
    </row>
    <row r="279" ht="15.75" customHeight="1">
      <c r="A279" s="4"/>
      <c r="B279" s="2"/>
      <c r="C279" s="2"/>
      <c r="D279" s="2"/>
      <c r="E279" s="24"/>
      <c r="F279" s="4"/>
      <c r="H279" s="4"/>
    </row>
    <row r="280" ht="15.75" customHeight="1">
      <c r="A280" s="4"/>
      <c r="B280" s="2"/>
      <c r="C280" s="2"/>
      <c r="D280" s="2"/>
      <c r="E280" s="24"/>
      <c r="F280" s="4"/>
      <c r="H280" s="4"/>
    </row>
    <row r="281" ht="15.75" customHeight="1">
      <c r="A281" s="4"/>
      <c r="B281" s="2"/>
      <c r="C281" s="2"/>
      <c r="D281" s="2"/>
      <c r="E281" s="24"/>
      <c r="F281" s="4"/>
      <c r="H281" s="4"/>
    </row>
    <row r="282" ht="15.75" customHeight="1">
      <c r="A282" s="4"/>
      <c r="B282" s="2"/>
      <c r="C282" s="2"/>
      <c r="D282" s="2"/>
      <c r="E282" s="24"/>
      <c r="F282" s="4"/>
      <c r="H282" s="4"/>
    </row>
    <row r="283" ht="15.75" customHeight="1">
      <c r="A283" s="4"/>
      <c r="B283" s="2"/>
      <c r="C283" s="2"/>
      <c r="D283" s="2"/>
      <c r="E283" s="24"/>
      <c r="F283" s="4"/>
      <c r="H283" s="4"/>
    </row>
    <row r="284" ht="15.75" customHeight="1">
      <c r="A284" s="4"/>
      <c r="B284" s="2"/>
      <c r="C284" s="2"/>
      <c r="D284" s="2"/>
      <c r="E284" s="24"/>
      <c r="F284" s="4"/>
      <c r="H284" s="4"/>
    </row>
    <row r="285" ht="15.75" customHeight="1">
      <c r="A285" s="4"/>
      <c r="B285" s="2"/>
      <c r="C285" s="2"/>
      <c r="D285" s="2"/>
      <c r="E285" s="24"/>
      <c r="F285" s="4"/>
      <c r="H285" s="4"/>
    </row>
    <row r="286" ht="15.75" customHeight="1">
      <c r="A286" s="4"/>
      <c r="B286" s="2"/>
      <c r="C286" s="2"/>
      <c r="D286" s="2"/>
      <c r="E286" s="24"/>
      <c r="F286" s="4"/>
      <c r="H286" s="4"/>
    </row>
    <row r="287" ht="15.75" customHeight="1">
      <c r="A287" s="4"/>
      <c r="B287" s="2"/>
      <c r="C287" s="2"/>
      <c r="D287" s="2"/>
      <c r="E287" s="24"/>
      <c r="F287" s="4"/>
      <c r="H287" s="4"/>
    </row>
    <row r="288" ht="15.75" customHeight="1">
      <c r="A288" s="4"/>
      <c r="B288" s="2"/>
      <c r="C288" s="2"/>
      <c r="D288" s="2"/>
      <c r="E288" s="24"/>
      <c r="F288" s="4"/>
      <c r="H288" s="4"/>
    </row>
    <row r="289" ht="15.75" customHeight="1">
      <c r="A289" s="4"/>
      <c r="B289" s="2"/>
      <c r="C289" s="2"/>
      <c r="D289" s="2"/>
      <c r="E289" s="24"/>
      <c r="F289" s="4"/>
      <c r="H289" s="4"/>
    </row>
    <row r="290" ht="15.75" customHeight="1">
      <c r="A290" s="4"/>
      <c r="B290" s="2"/>
      <c r="C290" s="2"/>
      <c r="D290" s="2"/>
      <c r="E290" s="24"/>
      <c r="F290" s="4"/>
      <c r="H290" s="4"/>
    </row>
    <row r="291" ht="15.75" customHeight="1">
      <c r="A291" s="4"/>
      <c r="B291" s="2"/>
      <c r="C291" s="2"/>
      <c r="D291" s="2"/>
      <c r="E291" s="24"/>
      <c r="F291" s="4"/>
      <c r="H291" s="4"/>
    </row>
    <row r="292" ht="15.75" customHeight="1">
      <c r="A292" s="4"/>
      <c r="B292" s="2"/>
      <c r="C292" s="2"/>
      <c r="D292" s="2"/>
      <c r="E292" s="24"/>
      <c r="F292" s="4"/>
      <c r="H292" s="4"/>
    </row>
    <row r="293" ht="15.75" customHeight="1">
      <c r="A293" s="4"/>
      <c r="B293" s="2"/>
      <c r="C293" s="2"/>
      <c r="D293" s="2"/>
      <c r="E293" s="24"/>
      <c r="F293" s="4"/>
      <c r="H293" s="4"/>
    </row>
    <row r="294" ht="15.75" customHeight="1">
      <c r="A294" s="4"/>
      <c r="B294" s="2"/>
      <c r="C294" s="2"/>
      <c r="D294" s="2"/>
      <c r="E294" s="24"/>
      <c r="F294" s="4"/>
      <c r="H294" s="4"/>
    </row>
    <row r="295" ht="15.75" customHeight="1">
      <c r="A295" s="4"/>
      <c r="B295" s="2"/>
      <c r="C295" s="2"/>
      <c r="D295" s="2"/>
      <c r="E295" s="24"/>
      <c r="F295" s="4"/>
      <c r="H295" s="4"/>
    </row>
    <row r="296" ht="15.75" customHeight="1">
      <c r="A296" s="4"/>
      <c r="B296" s="2"/>
      <c r="C296" s="2"/>
      <c r="D296" s="2"/>
      <c r="E296" s="24"/>
      <c r="F296" s="4"/>
      <c r="H296" s="4"/>
    </row>
    <row r="297" ht="15.75" customHeight="1">
      <c r="A297" s="4"/>
      <c r="B297" s="2"/>
      <c r="C297" s="2"/>
      <c r="D297" s="2"/>
      <c r="E297" s="24"/>
      <c r="F297" s="4"/>
      <c r="H297" s="4"/>
    </row>
    <row r="298" ht="15.75" customHeight="1">
      <c r="A298" s="4"/>
      <c r="B298" s="2"/>
      <c r="C298" s="2"/>
      <c r="D298" s="2"/>
      <c r="E298" s="24"/>
      <c r="F298" s="4"/>
      <c r="H298" s="4"/>
    </row>
    <row r="299" ht="15.75" customHeight="1">
      <c r="A299" s="4"/>
      <c r="B299" s="2"/>
      <c r="C299" s="2"/>
      <c r="D299" s="2"/>
      <c r="E299" s="24"/>
      <c r="F299" s="4"/>
      <c r="H299" s="4"/>
    </row>
    <row r="300" ht="15.75" customHeight="1">
      <c r="A300" s="4"/>
      <c r="B300" s="2"/>
      <c r="C300" s="2"/>
      <c r="D300" s="2"/>
      <c r="E300" s="24"/>
      <c r="F300" s="4"/>
      <c r="H300" s="4"/>
    </row>
    <row r="301" ht="15.75" customHeight="1">
      <c r="A301" s="4"/>
      <c r="B301" s="2"/>
      <c r="C301" s="2"/>
      <c r="D301" s="2"/>
      <c r="E301" s="24"/>
      <c r="F301" s="4"/>
      <c r="H301" s="4"/>
    </row>
    <row r="302" ht="15.75" customHeight="1">
      <c r="A302" s="4"/>
      <c r="B302" s="2"/>
      <c r="C302" s="2"/>
      <c r="D302" s="2"/>
      <c r="E302" s="24"/>
      <c r="F302" s="4"/>
      <c r="H302" s="4"/>
    </row>
    <row r="303" ht="15.75" customHeight="1">
      <c r="A303" s="4"/>
      <c r="B303" s="2"/>
      <c r="C303" s="2"/>
      <c r="D303" s="2"/>
      <c r="E303" s="24"/>
      <c r="F303" s="4"/>
      <c r="H303" s="4"/>
    </row>
    <row r="304" ht="15.75" customHeight="1">
      <c r="A304" s="4"/>
      <c r="B304" s="2"/>
      <c r="C304" s="2"/>
      <c r="D304" s="2"/>
      <c r="E304" s="24"/>
      <c r="F304" s="4"/>
      <c r="H304" s="4"/>
    </row>
    <row r="305" ht="15.75" customHeight="1">
      <c r="A305" s="4"/>
      <c r="B305" s="2"/>
      <c r="C305" s="2"/>
      <c r="D305" s="2"/>
      <c r="E305" s="24"/>
      <c r="F305" s="4"/>
      <c r="H305" s="4"/>
    </row>
    <row r="306" ht="15.75" customHeight="1">
      <c r="A306" s="4"/>
      <c r="B306" s="2"/>
      <c r="C306" s="2"/>
      <c r="D306" s="2"/>
      <c r="E306" s="24"/>
      <c r="F306" s="4"/>
      <c r="H306" s="4"/>
    </row>
    <row r="307" ht="15.75" customHeight="1">
      <c r="A307" s="4"/>
      <c r="B307" s="2"/>
      <c r="C307" s="2"/>
      <c r="D307" s="2"/>
      <c r="E307" s="24"/>
      <c r="F307" s="4"/>
      <c r="H307" s="4"/>
    </row>
    <row r="308" ht="15.75" customHeight="1">
      <c r="A308" s="4"/>
      <c r="B308" s="2"/>
      <c r="C308" s="2"/>
      <c r="D308" s="2"/>
      <c r="E308" s="24"/>
      <c r="F308" s="4"/>
      <c r="H308" s="4"/>
    </row>
    <row r="309" ht="15.75" customHeight="1">
      <c r="A309" s="4"/>
      <c r="B309" s="2"/>
      <c r="C309" s="2"/>
      <c r="D309" s="2"/>
      <c r="E309" s="24"/>
      <c r="F309" s="4"/>
      <c r="H309" s="4"/>
    </row>
    <row r="310" ht="15.75" customHeight="1">
      <c r="A310" s="4"/>
      <c r="B310" s="2"/>
      <c r="C310" s="2"/>
      <c r="D310" s="2"/>
      <c r="E310" s="24"/>
      <c r="F310" s="4"/>
      <c r="H310" s="4"/>
    </row>
    <row r="311" ht="15.75" customHeight="1">
      <c r="A311" s="4"/>
      <c r="B311" s="2"/>
      <c r="C311" s="2"/>
      <c r="D311" s="2"/>
      <c r="E311" s="24"/>
      <c r="F311" s="4"/>
      <c r="H311" s="4"/>
    </row>
    <row r="312" ht="15.75" customHeight="1">
      <c r="A312" s="4"/>
      <c r="B312" s="2"/>
      <c r="C312" s="2"/>
      <c r="D312" s="2"/>
      <c r="E312" s="24"/>
      <c r="F312" s="4"/>
      <c r="H312" s="4"/>
    </row>
    <row r="313" ht="15.75" customHeight="1">
      <c r="A313" s="4"/>
      <c r="B313" s="2"/>
      <c r="C313" s="2"/>
      <c r="D313" s="2"/>
      <c r="E313" s="24"/>
      <c r="F313" s="4"/>
      <c r="H313" s="4"/>
    </row>
    <row r="314" ht="15.75" customHeight="1">
      <c r="A314" s="4"/>
      <c r="B314" s="2"/>
      <c r="C314" s="2"/>
      <c r="D314" s="2"/>
      <c r="E314" s="24"/>
      <c r="F314" s="4"/>
      <c r="H314" s="4"/>
    </row>
    <row r="315" ht="15.75" customHeight="1">
      <c r="A315" s="4"/>
      <c r="B315" s="2"/>
      <c r="C315" s="2"/>
      <c r="D315" s="2"/>
      <c r="E315" s="24"/>
      <c r="F315" s="4"/>
      <c r="H315" s="4"/>
    </row>
    <row r="316" ht="15.75" customHeight="1">
      <c r="A316" s="4"/>
      <c r="B316" s="2"/>
      <c r="C316" s="2"/>
      <c r="D316" s="2"/>
      <c r="E316" s="24"/>
      <c r="F316" s="4"/>
      <c r="H316" s="4"/>
    </row>
    <row r="317" ht="15.75" customHeight="1">
      <c r="A317" s="4"/>
      <c r="B317" s="2"/>
      <c r="C317" s="2"/>
      <c r="D317" s="2"/>
      <c r="E317" s="24"/>
      <c r="F317" s="4"/>
      <c r="H317" s="4"/>
    </row>
    <row r="318" ht="15.75" customHeight="1">
      <c r="A318" s="4"/>
      <c r="B318" s="2"/>
      <c r="C318" s="2"/>
      <c r="D318" s="2"/>
      <c r="E318" s="24"/>
      <c r="F318" s="4"/>
      <c r="H318" s="4"/>
    </row>
    <row r="319" ht="15.75" customHeight="1">
      <c r="A319" s="4"/>
      <c r="B319" s="2"/>
      <c r="C319" s="2"/>
      <c r="D319" s="2"/>
      <c r="E319" s="24"/>
      <c r="F319" s="4"/>
      <c r="H319" s="4"/>
    </row>
    <row r="320" ht="15.75" customHeight="1">
      <c r="A320" s="4"/>
      <c r="B320" s="2"/>
      <c r="C320" s="2"/>
      <c r="D320" s="2"/>
      <c r="E320" s="24"/>
      <c r="F320" s="4"/>
      <c r="H320" s="4"/>
    </row>
    <row r="321" ht="15.75" customHeight="1">
      <c r="A321" s="4"/>
      <c r="B321" s="2"/>
      <c r="C321" s="2"/>
      <c r="D321" s="2"/>
      <c r="E321" s="24"/>
      <c r="F321" s="4"/>
      <c r="H321" s="4"/>
    </row>
    <row r="322" ht="15.75" customHeight="1">
      <c r="A322" s="4"/>
      <c r="B322" s="2"/>
      <c r="C322" s="2"/>
      <c r="D322" s="2"/>
      <c r="E322" s="24"/>
      <c r="F322" s="4"/>
      <c r="H322" s="4"/>
    </row>
    <row r="323" ht="15.75" customHeight="1">
      <c r="A323" s="4"/>
      <c r="B323" s="2"/>
      <c r="C323" s="2"/>
      <c r="D323" s="2"/>
      <c r="E323" s="24"/>
      <c r="F323" s="4"/>
      <c r="H323" s="4"/>
    </row>
    <row r="324" ht="15.75" customHeight="1">
      <c r="A324" s="4"/>
      <c r="B324" s="2"/>
      <c r="C324" s="2"/>
      <c r="D324" s="2"/>
      <c r="E324" s="24"/>
      <c r="F324" s="4"/>
      <c r="H324" s="4"/>
    </row>
    <row r="325" ht="15.75" customHeight="1">
      <c r="A325" s="4"/>
      <c r="B325" s="2"/>
      <c r="C325" s="2"/>
      <c r="D325" s="2"/>
      <c r="E325" s="24"/>
      <c r="F325" s="4"/>
      <c r="H325" s="4"/>
    </row>
    <row r="326" ht="15.75" customHeight="1">
      <c r="A326" s="4"/>
      <c r="B326" s="2"/>
      <c r="C326" s="2"/>
      <c r="D326" s="2"/>
      <c r="E326" s="24"/>
      <c r="F326" s="4"/>
      <c r="H326" s="4"/>
    </row>
    <row r="327" ht="15.75" customHeight="1">
      <c r="A327" s="4"/>
      <c r="B327" s="2"/>
      <c r="C327" s="2"/>
      <c r="D327" s="2"/>
      <c r="E327" s="24"/>
      <c r="F327" s="4"/>
      <c r="H327" s="4"/>
    </row>
    <row r="328" ht="15.75" customHeight="1">
      <c r="A328" s="4"/>
      <c r="B328" s="2"/>
      <c r="C328" s="2"/>
      <c r="D328" s="2"/>
      <c r="E328" s="24"/>
      <c r="F328" s="4"/>
      <c r="H328" s="4"/>
    </row>
    <row r="329" ht="15.75" customHeight="1">
      <c r="A329" s="4"/>
      <c r="B329" s="2"/>
      <c r="C329" s="2"/>
      <c r="D329" s="2"/>
      <c r="E329" s="24"/>
      <c r="F329" s="4"/>
      <c r="H329" s="4"/>
    </row>
    <row r="330" ht="15.75" customHeight="1">
      <c r="A330" s="4"/>
      <c r="B330" s="2"/>
      <c r="C330" s="2"/>
      <c r="D330" s="2"/>
      <c r="E330" s="24"/>
      <c r="F330" s="4"/>
      <c r="H330" s="4"/>
    </row>
    <row r="331" ht="15.75" customHeight="1">
      <c r="A331" s="4"/>
      <c r="B331" s="2"/>
      <c r="C331" s="2"/>
      <c r="D331" s="2"/>
      <c r="E331" s="24"/>
      <c r="F331" s="4"/>
      <c r="H331" s="4"/>
    </row>
    <row r="332" ht="15.75" customHeight="1">
      <c r="A332" s="4"/>
      <c r="B332" s="2"/>
      <c r="C332" s="2"/>
      <c r="D332" s="2"/>
      <c r="E332" s="24"/>
      <c r="F332" s="4"/>
      <c r="H332" s="4"/>
    </row>
    <row r="333" ht="15.75" customHeight="1">
      <c r="A333" s="4"/>
      <c r="B333" s="2"/>
      <c r="C333" s="2"/>
      <c r="D333" s="2"/>
      <c r="E333" s="24"/>
      <c r="F333" s="4"/>
      <c r="H333" s="4"/>
    </row>
    <row r="334" ht="15.75" customHeight="1">
      <c r="A334" s="4"/>
      <c r="B334" s="2"/>
      <c r="C334" s="2"/>
      <c r="D334" s="2"/>
      <c r="E334" s="24"/>
      <c r="F334" s="4"/>
      <c r="H334" s="4"/>
    </row>
    <row r="335" ht="15.75" customHeight="1">
      <c r="A335" s="4"/>
      <c r="B335" s="2"/>
      <c r="C335" s="2"/>
      <c r="D335" s="2"/>
      <c r="E335" s="24"/>
      <c r="F335" s="4"/>
      <c r="H335" s="4"/>
    </row>
    <row r="336" ht="15.75" customHeight="1">
      <c r="A336" s="4"/>
      <c r="B336" s="2"/>
      <c r="C336" s="2"/>
      <c r="D336" s="2"/>
      <c r="E336" s="24"/>
      <c r="F336" s="4"/>
      <c r="H336" s="4"/>
    </row>
    <row r="337" ht="15.75" customHeight="1">
      <c r="A337" s="4"/>
      <c r="B337" s="2"/>
      <c r="C337" s="2"/>
      <c r="D337" s="2"/>
      <c r="E337" s="24"/>
      <c r="F337" s="4"/>
      <c r="H337" s="4"/>
    </row>
    <row r="338" ht="15.75" customHeight="1">
      <c r="A338" s="4"/>
      <c r="B338" s="2"/>
      <c r="C338" s="2"/>
      <c r="D338" s="2"/>
      <c r="E338" s="24"/>
      <c r="F338" s="4"/>
      <c r="H338" s="4"/>
    </row>
    <row r="339" ht="15.75" customHeight="1">
      <c r="A339" s="4"/>
      <c r="B339" s="2"/>
      <c r="C339" s="2"/>
      <c r="D339" s="2"/>
      <c r="E339" s="24"/>
      <c r="F339" s="4"/>
      <c r="H339" s="4"/>
    </row>
    <row r="340" ht="15.75" customHeight="1">
      <c r="A340" s="4"/>
      <c r="B340" s="2"/>
      <c r="C340" s="2"/>
      <c r="D340" s="2"/>
      <c r="E340" s="24"/>
      <c r="F340" s="4"/>
      <c r="H340" s="4"/>
    </row>
    <row r="341" ht="15.75" customHeight="1">
      <c r="A341" s="4"/>
      <c r="B341" s="2"/>
      <c r="C341" s="2"/>
      <c r="D341" s="2"/>
      <c r="E341" s="24"/>
      <c r="F341" s="4"/>
      <c r="H341" s="4"/>
    </row>
    <row r="342" ht="15.75" customHeight="1">
      <c r="A342" s="4"/>
      <c r="B342" s="2"/>
      <c r="C342" s="2"/>
      <c r="D342" s="2"/>
      <c r="E342" s="24"/>
      <c r="F342" s="4"/>
      <c r="H342" s="4"/>
    </row>
    <row r="343" ht="15.75" customHeight="1">
      <c r="A343" s="4"/>
      <c r="B343" s="2"/>
      <c r="C343" s="2"/>
      <c r="D343" s="2"/>
      <c r="E343" s="24"/>
      <c r="F343" s="4"/>
      <c r="H343" s="4"/>
    </row>
    <row r="344" ht="15.75" customHeight="1">
      <c r="A344" s="4"/>
      <c r="B344" s="2"/>
      <c r="C344" s="2"/>
      <c r="D344" s="2"/>
      <c r="E344" s="24"/>
      <c r="F344" s="4"/>
      <c r="H344" s="4"/>
    </row>
    <row r="345" ht="15.75" customHeight="1">
      <c r="A345" s="4"/>
      <c r="B345" s="2"/>
      <c r="C345" s="2"/>
      <c r="D345" s="2"/>
      <c r="E345" s="24"/>
      <c r="F345" s="4"/>
      <c r="H345" s="4"/>
    </row>
    <row r="346" ht="15.75" customHeight="1">
      <c r="A346" s="4"/>
      <c r="B346" s="2"/>
      <c r="C346" s="2"/>
      <c r="D346" s="2"/>
      <c r="E346" s="24"/>
      <c r="F346" s="4"/>
      <c r="H346" s="4"/>
    </row>
    <row r="347" ht="15.75" customHeight="1">
      <c r="A347" s="4"/>
      <c r="B347" s="2"/>
      <c r="C347" s="2"/>
      <c r="D347" s="2"/>
      <c r="E347" s="24"/>
      <c r="F347" s="4"/>
      <c r="H347" s="4"/>
    </row>
    <row r="348" ht="15.75" customHeight="1">
      <c r="A348" s="4"/>
      <c r="B348" s="2"/>
      <c r="C348" s="2"/>
      <c r="D348" s="2"/>
      <c r="E348" s="24"/>
      <c r="F348" s="4"/>
      <c r="H348" s="4"/>
    </row>
    <row r="349" ht="15.75" customHeight="1">
      <c r="A349" s="4"/>
      <c r="B349" s="2"/>
      <c r="C349" s="2"/>
      <c r="D349" s="2"/>
      <c r="E349" s="24"/>
      <c r="F349" s="4"/>
      <c r="H349" s="4"/>
    </row>
    <row r="350" ht="15.75" customHeight="1">
      <c r="A350" s="4"/>
      <c r="B350" s="2"/>
      <c r="C350" s="2"/>
      <c r="D350" s="2"/>
      <c r="E350" s="24"/>
      <c r="F350" s="4"/>
      <c r="H350" s="4"/>
    </row>
    <row r="351" ht="15.75" customHeight="1">
      <c r="A351" s="4"/>
      <c r="B351" s="2"/>
      <c r="C351" s="2"/>
      <c r="D351" s="2"/>
      <c r="E351" s="24"/>
      <c r="F351" s="4"/>
      <c r="H351" s="4"/>
    </row>
    <row r="352" ht="15.75" customHeight="1">
      <c r="A352" s="4"/>
      <c r="B352" s="2"/>
      <c r="C352" s="2"/>
      <c r="D352" s="2"/>
      <c r="E352" s="24"/>
      <c r="F352" s="4"/>
      <c r="H352" s="4"/>
    </row>
    <row r="353" ht="15.75" customHeight="1">
      <c r="A353" s="4"/>
      <c r="B353" s="2"/>
      <c r="C353" s="2"/>
      <c r="D353" s="2"/>
      <c r="E353" s="24"/>
      <c r="F353" s="4"/>
      <c r="H353" s="4"/>
    </row>
    <row r="354" ht="15.75" customHeight="1">
      <c r="A354" s="4"/>
      <c r="B354" s="2"/>
      <c r="C354" s="2"/>
      <c r="D354" s="2"/>
      <c r="E354" s="24"/>
      <c r="F354" s="4"/>
      <c r="H354" s="4"/>
    </row>
    <row r="355" ht="15.75" customHeight="1">
      <c r="A355" s="4"/>
      <c r="B355" s="2"/>
      <c r="C355" s="2"/>
      <c r="D355" s="2"/>
      <c r="E355" s="24"/>
      <c r="F355" s="4"/>
      <c r="H355" s="4"/>
    </row>
    <row r="356" ht="15.75" customHeight="1">
      <c r="A356" s="4"/>
      <c r="B356" s="2"/>
      <c r="C356" s="2"/>
      <c r="D356" s="2"/>
      <c r="E356" s="24"/>
      <c r="F356" s="4"/>
      <c r="H356" s="4"/>
    </row>
    <row r="357" ht="15.75" customHeight="1">
      <c r="A357" s="4"/>
      <c r="B357" s="2"/>
      <c r="C357" s="2"/>
      <c r="D357" s="2"/>
      <c r="E357" s="24"/>
      <c r="F357" s="4"/>
      <c r="H357" s="4"/>
    </row>
    <row r="358" ht="15.75" customHeight="1">
      <c r="A358" s="4"/>
      <c r="B358" s="2"/>
      <c r="C358" s="2"/>
      <c r="D358" s="2"/>
      <c r="E358" s="24"/>
      <c r="F358" s="4"/>
      <c r="H358" s="4"/>
    </row>
    <row r="359" ht="15.75" customHeight="1">
      <c r="A359" s="4"/>
      <c r="B359" s="2"/>
      <c r="C359" s="2"/>
      <c r="D359" s="2"/>
      <c r="E359" s="24"/>
      <c r="F359" s="4"/>
      <c r="H359" s="4"/>
    </row>
    <row r="360" ht="15.75" customHeight="1">
      <c r="A360" s="4"/>
      <c r="B360" s="2"/>
      <c r="C360" s="2"/>
      <c r="D360" s="2"/>
      <c r="E360" s="24"/>
      <c r="F360" s="4"/>
      <c r="H360" s="4"/>
    </row>
    <row r="361" ht="15.75" customHeight="1">
      <c r="A361" s="4"/>
      <c r="B361" s="2"/>
      <c r="C361" s="2"/>
      <c r="D361" s="2"/>
      <c r="E361" s="24"/>
      <c r="F361" s="4"/>
      <c r="H361" s="4"/>
    </row>
    <row r="362" ht="15.75" customHeight="1">
      <c r="A362" s="4"/>
      <c r="B362" s="2"/>
      <c r="C362" s="2"/>
      <c r="D362" s="2"/>
      <c r="E362" s="24"/>
      <c r="F362" s="4"/>
      <c r="H362" s="4"/>
    </row>
    <row r="363" ht="15.75" customHeight="1">
      <c r="A363" s="4"/>
      <c r="B363" s="2"/>
      <c r="C363" s="2"/>
      <c r="D363" s="2"/>
      <c r="E363" s="24"/>
      <c r="F363" s="4"/>
      <c r="H363" s="4"/>
    </row>
    <row r="364" ht="15.75" customHeight="1">
      <c r="A364" s="4"/>
      <c r="B364" s="2"/>
      <c r="C364" s="2"/>
      <c r="D364" s="2"/>
      <c r="E364" s="24"/>
      <c r="F364" s="4"/>
      <c r="H364" s="4"/>
    </row>
    <row r="365" ht="15.75" customHeight="1">
      <c r="A365" s="4"/>
      <c r="B365" s="2"/>
      <c r="C365" s="2"/>
      <c r="D365" s="2"/>
      <c r="E365" s="24"/>
      <c r="F365" s="4"/>
      <c r="H365" s="4"/>
    </row>
    <row r="366" ht="15.75" customHeight="1">
      <c r="A366" s="4"/>
      <c r="B366" s="2"/>
      <c r="C366" s="2"/>
      <c r="D366" s="2"/>
      <c r="E366" s="24"/>
      <c r="F366" s="4"/>
      <c r="H366" s="4"/>
    </row>
    <row r="367" ht="15.75" customHeight="1">
      <c r="A367" s="4"/>
      <c r="B367" s="2"/>
      <c r="C367" s="2"/>
      <c r="D367" s="2"/>
      <c r="E367" s="24"/>
      <c r="F367" s="4"/>
      <c r="H367" s="4"/>
    </row>
    <row r="368" ht="15.75" customHeight="1">
      <c r="A368" s="4"/>
      <c r="B368" s="2"/>
      <c r="C368" s="2"/>
      <c r="D368" s="2"/>
      <c r="E368" s="24"/>
      <c r="F368" s="4"/>
      <c r="H368" s="4"/>
    </row>
    <row r="369" ht="15.75" customHeight="1">
      <c r="A369" s="4"/>
      <c r="B369" s="2"/>
      <c r="C369" s="2"/>
      <c r="D369" s="2"/>
      <c r="E369" s="24"/>
      <c r="F369" s="4"/>
      <c r="H369" s="4"/>
    </row>
    <row r="370" ht="15.75" customHeight="1">
      <c r="A370" s="4"/>
      <c r="B370" s="2"/>
      <c r="C370" s="2"/>
      <c r="D370" s="2"/>
      <c r="E370" s="24"/>
      <c r="F370" s="4"/>
      <c r="H370" s="4"/>
    </row>
    <row r="371" ht="15.75" customHeight="1">
      <c r="A371" s="4"/>
      <c r="B371" s="2"/>
      <c r="C371" s="2"/>
      <c r="D371" s="2"/>
      <c r="E371" s="24"/>
      <c r="F371" s="4"/>
      <c r="H371" s="4"/>
    </row>
    <row r="372" ht="15.75" customHeight="1">
      <c r="A372" s="4"/>
      <c r="B372" s="2"/>
      <c r="C372" s="2"/>
      <c r="D372" s="2"/>
      <c r="E372" s="24"/>
      <c r="F372" s="4"/>
      <c r="H372" s="4"/>
    </row>
    <row r="373" ht="15.75" customHeight="1">
      <c r="A373" s="4"/>
      <c r="B373" s="2"/>
      <c r="C373" s="2"/>
      <c r="D373" s="2"/>
      <c r="E373" s="24"/>
      <c r="F373" s="4"/>
      <c r="H373" s="4"/>
    </row>
    <row r="374" ht="15.75" customHeight="1">
      <c r="A374" s="4"/>
      <c r="B374" s="2"/>
      <c r="C374" s="2"/>
      <c r="D374" s="2"/>
      <c r="E374" s="24"/>
      <c r="F374" s="4"/>
      <c r="H374" s="4"/>
    </row>
    <row r="375" ht="15.75" customHeight="1">
      <c r="A375" s="4"/>
      <c r="B375" s="2"/>
      <c r="C375" s="2"/>
      <c r="D375" s="2"/>
      <c r="E375" s="24"/>
      <c r="F375" s="4"/>
      <c r="H375" s="4"/>
    </row>
    <row r="376" ht="15.75" customHeight="1">
      <c r="A376" s="4"/>
      <c r="B376" s="2"/>
      <c r="C376" s="2"/>
      <c r="D376" s="2"/>
      <c r="E376" s="24"/>
      <c r="F376" s="4"/>
      <c r="H376" s="4"/>
    </row>
    <row r="377" ht="15.75" customHeight="1">
      <c r="A377" s="4"/>
      <c r="B377" s="2"/>
      <c r="C377" s="2"/>
      <c r="D377" s="2"/>
      <c r="E377" s="24"/>
      <c r="F377" s="4"/>
      <c r="H377" s="4"/>
    </row>
    <row r="378" ht="15.75" customHeight="1">
      <c r="A378" s="4"/>
      <c r="B378" s="2"/>
      <c r="C378" s="2"/>
      <c r="D378" s="2"/>
      <c r="E378" s="24"/>
      <c r="F378" s="4"/>
      <c r="H378" s="4"/>
    </row>
    <row r="379" ht="15.75" customHeight="1">
      <c r="A379" s="4"/>
      <c r="B379" s="2"/>
      <c r="C379" s="2"/>
      <c r="D379" s="2"/>
      <c r="E379" s="24"/>
      <c r="F379" s="4"/>
      <c r="H379" s="4"/>
    </row>
    <row r="380" ht="15.75" customHeight="1">
      <c r="A380" s="4"/>
      <c r="B380" s="2"/>
      <c r="C380" s="2"/>
      <c r="D380" s="2"/>
      <c r="E380" s="24"/>
      <c r="F380" s="4"/>
      <c r="H380" s="4"/>
    </row>
    <row r="381" ht="15.75" customHeight="1">
      <c r="A381" s="4"/>
      <c r="B381" s="2"/>
      <c r="C381" s="2"/>
      <c r="D381" s="2"/>
      <c r="E381" s="24"/>
      <c r="F381" s="4"/>
      <c r="H381" s="4"/>
    </row>
    <row r="382" ht="15.75" customHeight="1">
      <c r="A382" s="4"/>
      <c r="B382" s="2"/>
      <c r="C382" s="2"/>
      <c r="D382" s="2"/>
      <c r="E382" s="24"/>
      <c r="F382" s="4"/>
      <c r="H382" s="4"/>
    </row>
    <row r="383" ht="15.75" customHeight="1">
      <c r="A383" s="4"/>
      <c r="B383" s="2"/>
      <c r="C383" s="2"/>
      <c r="D383" s="2"/>
      <c r="E383" s="24"/>
      <c r="F383" s="4"/>
      <c r="H383" s="4"/>
    </row>
    <row r="384" ht="15.75" customHeight="1">
      <c r="A384" s="4"/>
      <c r="B384" s="2"/>
      <c r="C384" s="2"/>
      <c r="D384" s="2"/>
      <c r="E384" s="24"/>
      <c r="F384" s="4"/>
      <c r="H384" s="4"/>
    </row>
    <row r="385" ht="15.75" customHeight="1">
      <c r="A385" s="4"/>
      <c r="B385" s="2"/>
      <c r="C385" s="2"/>
      <c r="D385" s="2"/>
      <c r="E385" s="24"/>
      <c r="F385" s="4"/>
      <c r="H385" s="4"/>
    </row>
    <row r="386" ht="15.75" customHeight="1">
      <c r="A386" s="4"/>
      <c r="B386" s="2"/>
      <c r="C386" s="2"/>
      <c r="D386" s="2"/>
      <c r="E386" s="24"/>
      <c r="F386" s="4"/>
      <c r="H386" s="4"/>
    </row>
    <row r="387" ht="15.75" customHeight="1">
      <c r="A387" s="4"/>
      <c r="B387" s="2"/>
      <c r="C387" s="2"/>
      <c r="D387" s="2"/>
      <c r="E387" s="24"/>
      <c r="F387" s="4"/>
      <c r="H387" s="4"/>
    </row>
    <row r="388" ht="15.75" customHeight="1">
      <c r="A388" s="4"/>
      <c r="B388" s="2"/>
      <c r="C388" s="2"/>
      <c r="D388" s="2"/>
      <c r="E388" s="24"/>
      <c r="F388" s="4"/>
      <c r="H388" s="4"/>
    </row>
    <row r="389" ht="15.75" customHeight="1">
      <c r="A389" s="4"/>
      <c r="B389" s="2"/>
      <c r="C389" s="2"/>
      <c r="D389" s="2"/>
      <c r="E389" s="24"/>
      <c r="F389" s="4"/>
      <c r="H389" s="4"/>
    </row>
    <row r="390" ht="15.75" customHeight="1">
      <c r="A390" s="4"/>
      <c r="B390" s="2"/>
      <c r="C390" s="2"/>
      <c r="D390" s="2"/>
      <c r="E390" s="24"/>
      <c r="F390" s="4"/>
      <c r="H390" s="4"/>
    </row>
    <row r="391" ht="15.75" customHeight="1">
      <c r="A391" s="4"/>
      <c r="B391" s="2"/>
      <c r="C391" s="2"/>
      <c r="D391" s="2"/>
      <c r="E391" s="24"/>
      <c r="F391" s="4"/>
      <c r="H391" s="4"/>
    </row>
    <row r="392" ht="15.75" customHeight="1">
      <c r="A392" s="4"/>
      <c r="B392" s="2"/>
      <c r="C392" s="2"/>
      <c r="D392" s="2"/>
      <c r="E392" s="24"/>
      <c r="F392" s="4"/>
      <c r="H392" s="4"/>
    </row>
    <row r="393" ht="15.75" customHeight="1">
      <c r="A393" s="4"/>
      <c r="B393" s="2"/>
      <c r="C393" s="2"/>
      <c r="D393" s="2"/>
      <c r="E393" s="24"/>
      <c r="F393" s="4"/>
      <c r="H393" s="4"/>
    </row>
    <row r="394" ht="15.75" customHeight="1">
      <c r="A394" s="4"/>
      <c r="B394" s="2"/>
      <c r="C394" s="2"/>
      <c r="D394" s="2"/>
      <c r="E394" s="24"/>
      <c r="F394" s="4"/>
      <c r="H394" s="4"/>
    </row>
    <row r="395" ht="15.75" customHeight="1">
      <c r="A395" s="4"/>
      <c r="B395" s="2"/>
      <c r="C395" s="2"/>
      <c r="D395" s="2"/>
      <c r="E395" s="24"/>
      <c r="F395" s="4"/>
      <c r="H395" s="4"/>
    </row>
    <row r="396" ht="15.75" customHeight="1">
      <c r="A396" s="4"/>
      <c r="B396" s="2"/>
      <c r="C396" s="2"/>
      <c r="D396" s="2"/>
      <c r="E396" s="24"/>
      <c r="F396" s="4"/>
      <c r="H396" s="4"/>
    </row>
    <row r="397" ht="15.75" customHeight="1">
      <c r="A397" s="4"/>
      <c r="B397" s="2"/>
      <c r="C397" s="2"/>
      <c r="D397" s="2"/>
      <c r="E397" s="24"/>
      <c r="F397" s="4"/>
      <c r="H397" s="4"/>
    </row>
    <row r="398" ht="15.75" customHeight="1">
      <c r="A398" s="4"/>
      <c r="B398" s="2"/>
      <c r="C398" s="2"/>
      <c r="D398" s="2"/>
      <c r="E398" s="24"/>
      <c r="F398" s="4"/>
      <c r="H398" s="4"/>
    </row>
    <row r="399" ht="15.75" customHeight="1">
      <c r="A399" s="4"/>
      <c r="B399" s="2"/>
      <c r="C399" s="2"/>
      <c r="D399" s="2"/>
      <c r="E399" s="24"/>
      <c r="F399" s="4"/>
      <c r="H399" s="4"/>
    </row>
    <row r="400" ht="15.75" customHeight="1">
      <c r="A400" s="4"/>
      <c r="B400" s="2"/>
      <c r="C400" s="2"/>
      <c r="D400" s="2"/>
      <c r="E400" s="24"/>
      <c r="F400" s="4"/>
      <c r="H400" s="4"/>
    </row>
    <row r="401" ht="15.75" customHeight="1">
      <c r="A401" s="4"/>
      <c r="B401" s="2"/>
      <c r="C401" s="2"/>
      <c r="D401" s="2"/>
      <c r="E401" s="24"/>
      <c r="F401" s="4"/>
      <c r="H401" s="4"/>
    </row>
    <row r="402" ht="15.75" customHeight="1">
      <c r="A402" s="4"/>
      <c r="B402" s="2"/>
      <c r="C402" s="2"/>
      <c r="D402" s="2"/>
      <c r="E402" s="24"/>
      <c r="F402" s="4"/>
      <c r="H402" s="4"/>
    </row>
    <row r="403" ht="15.75" customHeight="1">
      <c r="A403" s="4"/>
      <c r="B403" s="2"/>
      <c r="C403" s="2"/>
      <c r="D403" s="2"/>
      <c r="E403" s="24"/>
      <c r="F403" s="4"/>
      <c r="H403" s="4"/>
    </row>
    <row r="404" ht="15.75" customHeight="1">
      <c r="A404" s="4"/>
      <c r="B404" s="2"/>
      <c r="C404" s="2"/>
      <c r="D404" s="2"/>
      <c r="E404" s="24"/>
      <c r="F404" s="4"/>
      <c r="H404" s="4"/>
    </row>
    <row r="405" ht="15.75" customHeight="1">
      <c r="A405" s="4"/>
      <c r="B405" s="2"/>
      <c r="C405" s="2"/>
      <c r="D405" s="2"/>
      <c r="E405" s="24"/>
      <c r="F405" s="4"/>
      <c r="H405" s="4"/>
    </row>
    <row r="406" ht="15.75" customHeight="1">
      <c r="A406" s="4"/>
      <c r="B406" s="2"/>
      <c r="C406" s="2"/>
      <c r="D406" s="2"/>
      <c r="E406" s="24"/>
      <c r="F406" s="4"/>
      <c r="H406" s="4"/>
    </row>
    <row r="407" ht="15.75" customHeight="1">
      <c r="A407" s="4"/>
      <c r="B407" s="2"/>
      <c r="C407" s="2"/>
      <c r="D407" s="2"/>
      <c r="E407" s="24"/>
      <c r="F407" s="4"/>
      <c r="H407" s="4"/>
    </row>
    <row r="408" ht="15.75" customHeight="1">
      <c r="A408" s="4"/>
      <c r="B408" s="2"/>
      <c r="C408" s="2"/>
      <c r="D408" s="2"/>
      <c r="E408" s="24"/>
      <c r="F408" s="4"/>
      <c r="H408" s="4"/>
    </row>
    <row r="409" ht="15.75" customHeight="1">
      <c r="A409" s="4"/>
      <c r="B409" s="2"/>
      <c r="C409" s="2"/>
      <c r="D409" s="2"/>
      <c r="E409" s="24"/>
      <c r="F409" s="4"/>
      <c r="H409" s="4"/>
    </row>
    <row r="410" ht="15.75" customHeight="1">
      <c r="A410" s="4"/>
      <c r="B410" s="2"/>
      <c r="C410" s="2"/>
      <c r="D410" s="2"/>
      <c r="E410" s="24"/>
      <c r="F410" s="4"/>
      <c r="H410" s="4"/>
    </row>
    <row r="411" ht="15.75" customHeight="1">
      <c r="A411" s="4"/>
      <c r="B411" s="2"/>
      <c r="C411" s="2"/>
      <c r="D411" s="2"/>
      <c r="E411" s="24"/>
      <c r="F411" s="4"/>
      <c r="H411" s="4"/>
    </row>
    <row r="412" ht="15.75" customHeight="1">
      <c r="A412" s="4"/>
      <c r="B412" s="2"/>
      <c r="C412" s="2"/>
      <c r="D412" s="2"/>
      <c r="E412" s="24"/>
      <c r="F412" s="4"/>
      <c r="H412" s="4"/>
    </row>
    <row r="413" ht="15.75" customHeight="1">
      <c r="A413" s="4"/>
      <c r="B413" s="2"/>
      <c r="C413" s="2"/>
      <c r="D413" s="2"/>
      <c r="E413" s="24"/>
      <c r="F413" s="4"/>
      <c r="H413" s="4"/>
    </row>
    <row r="414" ht="15.75" customHeight="1">
      <c r="A414" s="4"/>
      <c r="B414" s="2"/>
      <c r="C414" s="2"/>
      <c r="D414" s="2"/>
      <c r="E414" s="24"/>
      <c r="F414" s="4"/>
      <c r="H414" s="4"/>
    </row>
    <row r="415" ht="15.75" customHeight="1">
      <c r="A415" s="4"/>
      <c r="B415" s="2"/>
      <c r="C415" s="2"/>
      <c r="D415" s="2"/>
      <c r="E415" s="24"/>
      <c r="F415" s="4"/>
      <c r="H415" s="4"/>
    </row>
    <row r="416" ht="15.75" customHeight="1">
      <c r="A416" s="4"/>
      <c r="B416" s="2"/>
      <c r="C416" s="2"/>
      <c r="D416" s="2"/>
      <c r="E416" s="24"/>
      <c r="F416" s="4"/>
      <c r="H416" s="4"/>
    </row>
    <row r="417" ht="15.75" customHeight="1">
      <c r="A417" s="4"/>
      <c r="B417" s="2"/>
      <c r="C417" s="2"/>
      <c r="D417" s="2"/>
      <c r="E417" s="24"/>
      <c r="F417" s="4"/>
      <c r="H417" s="4"/>
    </row>
    <row r="418" ht="15.75" customHeight="1">
      <c r="A418" s="4"/>
      <c r="B418" s="2"/>
      <c r="C418" s="2"/>
      <c r="D418" s="2"/>
      <c r="E418" s="24"/>
      <c r="F418" s="4"/>
      <c r="H418" s="4"/>
    </row>
    <row r="419" ht="15.75" customHeight="1">
      <c r="A419" s="4"/>
      <c r="B419" s="2"/>
      <c r="C419" s="2"/>
      <c r="D419" s="2"/>
      <c r="E419" s="24"/>
      <c r="F419" s="4"/>
      <c r="H419" s="4"/>
    </row>
    <row r="420" ht="15.75" customHeight="1">
      <c r="A420" s="4"/>
      <c r="B420" s="2"/>
      <c r="C420" s="2"/>
      <c r="D420" s="2"/>
      <c r="E420" s="24"/>
      <c r="F420" s="4"/>
      <c r="H420" s="4"/>
    </row>
    <row r="421" ht="15.75" customHeight="1">
      <c r="A421" s="4"/>
      <c r="B421" s="2"/>
      <c r="C421" s="2"/>
      <c r="D421" s="2"/>
      <c r="E421" s="24"/>
      <c r="F421" s="4"/>
      <c r="H421" s="4"/>
    </row>
    <row r="422" ht="15.75" customHeight="1">
      <c r="A422" s="4"/>
      <c r="B422" s="2"/>
      <c r="C422" s="2"/>
      <c r="D422" s="2"/>
      <c r="E422" s="24"/>
      <c r="F422" s="4"/>
      <c r="H422" s="4"/>
    </row>
    <row r="423" ht="15.75" customHeight="1">
      <c r="A423" s="4"/>
      <c r="B423" s="2"/>
      <c r="C423" s="2"/>
      <c r="D423" s="2"/>
      <c r="E423" s="24"/>
      <c r="F423" s="4"/>
      <c r="H423" s="4"/>
    </row>
    <row r="424" ht="15.75" customHeight="1">
      <c r="A424" s="4"/>
      <c r="B424" s="2"/>
      <c r="C424" s="2"/>
      <c r="D424" s="2"/>
      <c r="E424" s="24"/>
      <c r="F424" s="4"/>
      <c r="H424" s="4"/>
    </row>
    <row r="425" ht="15.75" customHeight="1">
      <c r="A425" s="4"/>
      <c r="B425" s="2"/>
      <c r="C425" s="2"/>
      <c r="D425" s="2"/>
      <c r="E425" s="24"/>
      <c r="F425" s="4"/>
      <c r="H425" s="4"/>
    </row>
    <row r="426" ht="15.75" customHeight="1">
      <c r="A426" s="4"/>
      <c r="B426" s="2"/>
      <c r="C426" s="2"/>
      <c r="D426" s="2"/>
      <c r="E426" s="24"/>
      <c r="F426" s="4"/>
      <c r="H426" s="4"/>
    </row>
    <row r="427" ht="15.75" customHeight="1">
      <c r="A427" s="4"/>
      <c r="B427" s="2"/>
      <c r="C427" s="2"/>
      <c r="D427" s="2"/>
      <c r="E427" s="24"/>
      <c r="F427" s="4"/>
      <c r="H427" s="4"/>
    </row>
    <row r="428" ht="15.75" customHeight="1">
      <c r="A428" s="4"/>
      <c r="B428" s="2"/>
      <c r="C428" s="2"/>
      <c r="D428" s="2"/>
      <c r="E428" s="24"/>
      <c r="F428" s="4"/>
      <c r="H428" s="4"/>
    </row>
    <row r="429" ht="15.75" customHeight="1">
      <c r="A429" s="4"/>
      <c r="B429" s="2"/>
      <c r="C429" s="2"/>
      <c r="D429" s="2"/>
      <c r="E429" s="24"/>
      <c r="F429" s="4"/>
      <c r="H429" s="4"/>
    </row>
    <row r="430" ht="15.75" customHeight="1">
      <c r="A430" s="4"/>
      <c r="B430" s="2"/>
      <c r="C430" s="2"/>
      <c r="D430" s="2"/>
      <c r="E430" s="24"/>
      <c r="F430" s="4"/>
      <c r="H430" s="4"/>
    </row>
    <row r="431" ht="15.75" customHeight="1">
      <c r="A431" s="4"/>
      <c r="B431" s="2"/>
      <c r="C431" s="2"/>
      <c r="D431" s="2"/>
      <c r="E431" s="24"/>
      <c r="F431" s="4"/>
      <c r="H431" s="4"/>
    </row>
    <row r="432" ht="15.75" customHeight="1">
      <c r="A432" s="4"/>
      <c r="B432" s="2"/>
      <c r="C432" s="2"/>
      <c r="D432" s="2"/>
      <c r="E432" s="24"/>
      <c r="F432" s="4"/>
      <c r="H432" s="4"/>
    </row>
    <row r="433" ht="15.75" customHeight="1">
      <c r="A433" s="4"/>
      <c r="B433" s="2"/>
      <c r="C433" s="2"/>
      <c r="D433" s="2"/>
      <c r="E433" s="24"/>
      <c r="F433" s="4"/>
      <c r="H433" s="4"/>
    </row>
    <row r="434" ht="15.75" customHeight="1">
      <c r="A434" s="4"/>
      <c r="B434" s="2"/>
      <c r="C434" s="2"/>
      <c r="D434" s="2"/>
      <c r="E434" s="24"/>
      <c r="F434" s="4"/>
      <c r="H434" s="4"/>
    </row>
    <row r="435" ht="15.75" customHeight="1">
      <c r="A435" s="4"/>
      <c r="B435" s="2"/>
      <c r="C435" s="2"/>
      <c r="D435" s="2"/>
      <c r="E435" s="24"/>
      <c r="F435" s="4"/>
      <c r="H435" s="4"/>
    </row>
    <row r="436" ht="15.75" customHeight="1">
      <c r="A436" s="4"/>
      <c r="B436" s="2"/>
      <c r="C436" s="2"/>
      <c r="D436" s="2"/>
      <c r="E436" s="24"/>
      <c r="F436" s="4"/>
      <c r="H436" s="4"/>
    </row>
    <row r="437" ht="15.75" customHeight="1">
      <c r="A437" s="4"/>
      <c r="B437" s="2"/>
      <c r="C437" s="2"/>
      <c r="D437" s="2"/>
      <c r="E437" s="24"/>
      <c r="F437" s="4"/>
      <c r="H437" s="4"/>
    </row>
    <row r="438" ht="15.75" customHeight="1">
      <c r="A438" s="4"/>
      <c r="B438" s="2"/>
      <c r="C438" s="2"/>
      <c r="D438" s="2"/>
      <c r="E438" s="24"/>
      <c r="F438" s="4"/>
      <c r="H438" s="4"/>
    </row>
    <row r="439" ht="15.75" customHeight="1">
      <c r="A439" s="4"/>
      <c r="B439" s="2"/>
      <c r="C439" s="2"/>
      <c r="D439" s="2"/>
      <c r="E439" s="24"/>
      <c r="F439" s="4"/>
      <c r="H439" s="4"/>
    </row>
    <row r="440" ht="15.75" customHeight="1">
      <c r="A440" s="4"/>
      <c r="B440" s="2"/>
      <c r="C440" s="2"/>
      <c r="D440" s="2"/>
      <c r="E440" s="24"/>
      <c r="F440" s="4"/>
      <c r="H440" s="4"/>
    </row>
    <row r="441" ht="15.75" customHeight="1">
      <c r="A441" s="4"/>
      <c r="B441" s="2"/>
      <c r="C441" s="2"/>
      <c r="D441" s="2"/>
      <c r="E441" s="24"/>
      <c r="F441" s="4"/>
      <c r="H441" s="4"/>
    </row>
    <row r="442" ht="15.75" customHeight="1">
      <c r="A442" s="4"/>
      <c r="B442" s="2"/>
      <c r="C442" s="2"/>
      <c r="D442" s="2"/>
      <c r="E442" s="24"/>
      <c r="F442" s="4"/>
      <c r="H442" s="4"/>
    </row>
    <row r="443" ht="15.75" customHeight="1">
      <c r="A443" s="4"/>
      <c r="B443" s="2"/>
      <c r="C443" s="2"/>
      <c r="D443" s="2"/>
      <c r="E443" s="24"/>
      <c r="F443" s="4"/>
      <c r="H443" s="4"/>
    </row>
    <row r="444" ht="15.75" customHeight="1">
      <c r="A444" s="4"/>
      <c r="B444" s="2"/>
      <c r="C444" s="2"/>
      <c r="D444" s="2"/>
      <c r="E444" s="24"/>
      <c r="F444" s="4"/>
      <c r="H444" s="4"/>
    </row>
    <row r="445" ht="15.75" customHeight="1">
      <c r="A445" s="4"/>
      <c r="B445" s="2"/>
      <c r="C445" s="2"/>
      <c r="D445" s="2"/>
      <c r="E445" s="24"/>
      <c r="F445" s="4"/>
      <c r="H445" s="4"/>
    </row>
    <row r="446" ht="15.75" customHeight="1">
      <c r="A446" s="4"/>
      <c r="B446" s="2"/>
      <c r="C446" s="2"/>
      <c r="D446" s="2"/>
      <c r="E446" s="24"/>
      <c r="F446" s="4"/>
      <c r="H446" s="4"/>
    </row>
    <row r="447" ht="15.75" customHeight="1">
      <c r="A447" s="4"/>
      <c r="B447" s="2"/>
      <c r="C447" s="2"/>
      <c r="D447" s="2"/>
      <c r="E447" s="24"/>
      <c r="F447" s="4"/>
      <c r="H447" s="4"/>
    </row>
    <row r="448" ht="15.75" customHeight="1">
      <c r="A448" s="4"/>
      <c r="B448" s="2"/>
      <c r="C448" s="2"/>
      <c r="D448" s="2"/>
      <c r="E448" s="24"/>
      <c r="F448" s="4"/>
      <c r="H448" s="4"/>
    </row>
    <row r="449" ht="15.75" customHeight="1">
      <c r="A449" s="4"/>
      <c r="B449" s="2"/>
      <c r="C449" s="2"/>
      <c r="D449" s="2"/>
      <c r="E449" s="24"/>
      <c r="F449" s="4"/>
      <c r="H449" s="4"/>
    </row>
    <row r="450" ht="15.75" customHeight="1">
      <c r="A450" s="4"/>
      <c r="B450" s="2"/>
      <c r="C450" s="2"/>
      <c r="D450" s="2"/>
      <c r="E450" s="24"/>
      <c r="F450" s="4"/>
      <c r="H450" s="4"/>
    </row>
    <row r="451" ht="15.75" customHeight="1">
      <c r="A451" s="4"/>
      <c r="B451" s="2"/>
      <c r="C451" s="2"/>
      <c r="D451" s="2"/>
      <c r="E451" s="24"/>
      <c r="F451" s="4"/>
      <c r="H451" s="4"/>
    </row>
    <row r="452" ht="15.75" customHeight="1">
      <c r="A452" s="4"/>
      <c r="B452" s="2"/>
      <c r="C452" s="2"/>
      <c r="D452" s="2"/>
      <c r="E452" s="24"/>
      <c r="F452" s="4"/>
      <c r="H452" s="4"/>
    </row>
    <row r="453" ht="15.75" customHeight="1">
      <c r="A453" s="4"/>
      <c r="B453" s="2"/>
      <c r="C453" s="2"/>
      <c r="D453" s="2"/>
      <c r="E453" s="24"/>
      <c r="F453" s="4"/>
      <c r="H453" s="4"/>
    </row>
    <row r="454" ht="15.75" customHeight="1">
      <c r="A454" s="4"/>
      <c r="B454" s="2"/>
      <c r="C454" s="2"/>
      <c r="D454" s="2"/>
      <c r="E454" s="24"/>
      <c r="F454" s="4"/>
      <c r="H454" s="4"/>
    </row>
    <row r="455" ht="15.75" customHeight="1">
      <c r="A455" s="4"/>
      <c r="B455" s="2"/>
      <c r="C455" s="2"/>
      <c r="D455" s="2"/>
      <c r="E455" s="24"/>
      <c r="F455" s="4"/>
      <c r="H455" s="4"/>
    </row>
    <row r="456" ht="15.75" customHeight="1">
      <c r="A456" s="4"/>
      <c r="B456" s="2"/>
      <c r="C456" s="2"/>
      <c r="D456" s="2"/>
      <c r="E456" s="24"/>
      <c r="F456" s="4"/>
      <c r="H456" s="4"/>
    </row>
    <row r="457" ht="15.75" customHeight="1">
      <c r="A457" s="4"/>
      <c r="B457" s="2"/>
      <c r="C457" s="2"/>
      <c r="D457" s="2"/>
      <c r="E457" s="24"/>
      <c r="F457" s="4"/>
      <c r="H457" s="4"/>
    </row>
    <row r="458" ht="15.75" customHeight="1">
      <c r="A458" s="4"/>
      <c r="B458" s="2"/>
      <c r="C458" s="2"/>
      <c r="D458" s="2"/>
      <c r="E458" s="24"/>
      <c r="F458" s="4"/>
      <c r="H458" s="4"/>
    </row>
    <row r="459" ht="15.75" customHeight="1">
      <c r="A459" s="4"/>
      <c r="B459" s="2"/>
      <c r="C459" s="2"/>
      <c r="D459" s="2"/>
      <c r="E459" s="24"/>
      <c r="F459" s="4"/>
      <c r="H459" s="4"/>
    </row>
    <row r="460" ht="15.75" customHeight="1">
      <c r="A460" s="4"/>
      <c r="B460" s="2"/>
      <c r="C460" s="2"/>
      <c r="D460" s="2"/>
      <c r="E460" s="24"/>
      <c r="F460" s="4"/>
      <c r="H460" s="4"/>
    </row>
    <row r="461" ht="15.75" customHeight="1">
      <c r="A461" s="4"/>
      <c r="B461" s="2"/>
      <c r="C461" s="2"/>
      <c r="D461" s="2"/>
      <c r="E461" s="24"/>
      <c r="F461" s="4"/>
      <c r="H461" s="4"/>
    </row>
    <row r="462" ht="15.75" customHeight="1">
      <c r="A462" s="4"/>
      <c r="B462" s="2"/>
      <c r="C462" s="2"/>
      <c r="D462" s="2"/>
      <c r="E462" s="24"/>
      <c r="F462" s="4"/>
      <c r="H462" s="4"/>
    </row>
    <row r="463" ht="15.75" customHeight="1">
      <c r="A463" s="4"/>
      <c r="B463" s="2"/>
      <c r="C463" s="2"/>
      <c r="D463" s="2"/>
      <c r="E463" s="24"/>
      <c r="F463" s="4"/>
      <c r="H463" s="4"/>
    </row>
    <row r="464" ht="15.75" customHeight="1">
      <c r="A464" s="4"/>
      <c r="B464" s="2"/>
      <c r="C464" s="2"/>
      <c r="D464" s="2"/>
      <c r="E464" s="24"/>
      <c r="F464" s="4"/>
      <c r="H464" s="4"/>
    </row>
    <row r="465" ht="15.75" customHeight="1">
      <c r="A465" s="4"/>
      <c r="B465" s="2"/>
      <c r="C465" s="2"/>
      <c r="D465" s="2"/>
      <c r="E465" s="24"/>
      <c r="F465" s="4"/>
      <c r="H465" s="4"/>
    </row>
    <row r="466" ht="15.75" customHeight="1">
      <c r="A466" s="4"/>
      <c r="B466" s="2"/>
      <c r="C466" s="2"/>
      <c r="D466" s="2"/>
      <c r="E466" s="24"/>
      <c r="F466" s="4"/>
      <c r="H466" s="4"/>
    </row>
    <row r="467" ht="15.75" customHeight="1">
      <c r="A467" s="4"/>
      <c r="B467" s="2"/>
      <c r="C467" s="2"/>
      <c r="D467" s="2"/>
      <c r="E467" s="24"/>
      <c r="F467" s="4"/>
      <c r="H467" s="4"/>
    </row>
    <row r="468" ht="15.75" customHeight="1">
      <c r="A468" s="4"/>
      <c r="B468" s="2"/>
      <c r="C468" s="2"/>
      <c r="D468" s="2"/>
      <c r="E468" s="24"/>
      <c r="F468" s="4"/>
      <c r="H468" s="4"/>
    </row>
    <row r="469" ht="15.75" customHeight="1">
      <c r="A469" s="4"/>
      <c r="B469" s="2"/>
      <c r="C469" s="2"/>
      <c r="D469" s="2"/>
      <c r="E469" s="24"/>
      <c r="F469" s="4"/>
      <c r="H469" s="4"/>
    </row>
    <row r="470" ht="15.75" customHeight="1">
      <c r="A470" s="4"/>
      <c r="B470" s="2"/>
      <c r="C470" s="2"/>
      <c r="D470" s="2"/>
      <c r="E470" s="24"/>
      <c r="F470" s="4"/>
      <c r="H470" s="4"/>
    </row>
    <row r="471" ht="15.75" customHeight="1">
      <c r="A471" s="4"/>
      <c r="B471" s="2"/>
      <c r="C471" s="2"/>
      <c r="D471" s="2"/>
      <c r="E471" s="24"/>
      <c r="F471" s="4"/>
      <c r="H471" s="4"/>
    </row>
    <row r="472" ht="15.75" customHeight="1">
      <c r="A472" s="4"/>
      <c r="B472" s="2"/>
      <c r="C472" s="2"/>
      <c r="D472" s="2"/>
      <c r="E472" s="24"/>
      <c r="F472" s="4"/>
      <c r="H472" s="4"/>
    </row>
    <row r="473" ht="15.75" customHeight="1">
      <c r="A473" s="4"/>
      <c r="B473" s="2"/>
      <c r="C473" s="2"/>
      <c r="D473" s="2"/>
      <c r="E473" s="24"/>
      <c r="F473" s="4"/>
      <c r="H473" s="4"/>
    </row>
    <row r="474" ht="15.75" customHeight="1">
      <c r="A474" s="4"/>
      <c r="B474" s="2"/>
      <c r="C474" s="2"/>
      <c r="D474" s="2"/>
      <c r="E474" s="24"/>
      <c r="F474" s="4"/>
      <c r="H474" s="4"/>
    </row>
    <row r="475" ht="15.75" customHeight="1">
      <c r="A475" s="4"/>
      <c r="B475" s="2"/>
      <c r="C475" s="2"/>
      <c r="D475" s="2"/>
      <c r="E475" s="24"/>
      <c r="F475" s="4"/>
      <c r="H475" s="4"/>
    </row>
    <row r="476" ht="15.75" customHeight="1">
      <c r="A476" s="4"/>
      <c r="B476" s="2"/>
      <c r="C476" s="2"/>
      <c r="D476" s="2"/>
      <c r="E476" s="24"/>
      <c r="F476" s="4"/>
      <c r="H476" s="4"/>
    </row>
    <row r="477" ht="15.75" customHeight="1">
      <c r="A477" s="4"/>
      <c r="B477" s="2"/>
      <c r="C477" s="2"/>
      <c r="D477" s="2"/>
      <c r="E477" s="24"/>
      <c r="F477" s="4"/>
      <c r="H477" s="4"/>
    </row>
    <row r="478" ht="15.75" customHeight="1">
      <c r="A478" s="4"/>
      <c r="B478" s="2"/>
      <c r="C478" s="2"/>
      <c r="D478" s="2"/>
      <c r="E478" s="24"/>
      <c r="F478" s="4"/>
      <c r="H478" s="4"/>
    </row>
    <row r="479" ht="15.75" customHeight="1">
      <c r="A479" s="4"/>
      <c r="B479" s="2"/>
      <c r="C479" s="2"/>
      <c r="D479" s="2"/>
      <c r="E479" s="24"/>
      <c r="F479" s="4"/>
      <c r="H479" s="4"/>
    </row>
    <row r="480" ht="15.75" customHeight="1">
      <c r="A480" s="4"/>
      <c r="B480" s="2"/>
      <c r="C480" s="2"/>
      <c r="D480" s="2"/>
      <c r="E480" s="24"/>
      <c r="F480" s="4"/>
      <c r="H480" s="4"/>
    </row>
    <row r="481" ht="15.75" customHeight="1">
      <c r="A481" s="4"/>
      <c r="B481" s="2"/>
      <c r="C481" s="2"/>
      <c r="D481" s="2"/>
      <c r="E481" s="24"/>
      <c r="F481" s="4"/>
      <c r="H481" s="4"/>
    </row>
    <row r="482" ht="15.75" customHeight="1">
      <c r="A482" s="4"/>
      <c r="B482" s="2"/>
      <c r="C482" s="2"/>
      <c r="D482" s="2"/>
      <c r="E482" s="24"/>
      <c r="F482" s="4"/>
      <c r="H482" s="4"/>
    </row>
    <row r="483" ht="15.75" customHeight="1">
      <c r="A483" s="4"/>
      <c r="B483" s="2"/>
      <c r="C483" s="2"/>
      <c r="D483" s="2"/>
      <c r="E483" s="24"/>
      <c r="F483" s="4"/>
      <c r="H483" s="4"/>
    </row>
    <row r="484" ht="15.75" customHeight="1">
      <c r="A484" s="4"/>
      <c r="B484" s="2"/>
      <c r="C484" s="2"/>
      <c r="D484" s="2"/>
      <c r="E484" s="24"/>
      <c r="F484" s="4"/>
      <c r="H484" s="4"/>
    </row>
    <row r="485" ht="15.75" customHeight="1">
      <c r="A485" s="4"/>
      <c r="B485" s="2"/>
      <c r="C485" s="2"/>
      <c r="D485" s="2"/>
      <c r="E485" s="24"/>
      <c r="F485" s="4"/>
      <c r="H485" s="4"/>
    </row>
    <row r="486" ht="15.75" customHeight="1">
      <c r="A486" s="4"/>
      <c r="B486" s="2"/>
      <c r="C486" s="2"/>
      <c r="D486" s="2"/>
      <c r="E486" s="24"/>
      <c r="F486" s="4"/>
      <c r="H486" s="4"/>
    </row>
    <row r="487" ht="15.75" customHeight="1">
      <c r="A487" s="4"/>
      <c r="B487" s="2"/>
      <c r="C487" s="2"/>
      <c r="D487" s="2"/>
      <c r="E487" s="24"/>
      <c r="F487" s="4"/>
      <c r="H487" s="4"/>
    </row>
    <row r="488" ht="15.75" customHeight="1">
      <c r="A488" s="4"/>
      <c r="B488" s="2"/>
      <c r="C488" s="2"/>
      <c r="D488" s="2"/>
      <c r="E488" s="24"/>
      <c r="F488" s="4"/>
      <c r="H488" s="4"/>
    </row>
    <row r="489" ht="15.75" customHeight="1">
      <c r="A489" s="4"/>
      <c r="B489" s="2"/>
      <c r="C489" s="2"/>
      <c r="D489" s="2"/>
      <c r="E489" s="24"/>
      <c r="F489" s="4"/>
      <c r="H489" s="4"/>
    </row>
    <row r="490" ht="15.75" customHeight="1">
      <c r="A490" s="4"/>
      <c r="B490" s="2"/>
      <c r="C490" s="2"/>
      <c r="D490" s="2"/>
      <c r="E490" s="24"/>
      <c r="F490" s="4"/>
      <c r="H490" s="4"/>
    </row>
    <row r="491" ht="15.75" customHeight="1">
      <c r="A491" s="4"/>
      <c r="B491" s="2"/>
      <c r="C491" s="2"/>
      <c r="D491" s="2"/>
      <c r="E491" s="24"/>
      <c r="F491" s="4"/>
      <c r="H491" s="4"/>
    </row>
    <row r="492" ht="15.75" customHeight="1">
      <c r="A492" s="4"/>
      <c r="B492" s="2"/>
      <c r="C492" s="2"/>
      <c r="D492" s="2"/>
      <c r="E492" s="24"/>
      <c r="F492" s="4"/>
      <c r="H492" s="4"/>
    </row>
    <row r="493" ht="15.75" customHeight="1">
      <c r="A493" s="4"/>
      <c r="B493" s="2"/>
      <c r="C493" s="2"/>
      <c r="D493" s="2"/>
      <c r="E493" s="24"/>
      <c r="F493" s="4"/>
      <c r="H493" s="4"/>
    </row>
    <row r="494" ht="15.75" customHeight="1">
      <c r="A494" s="4"/>
      <c r="B494" s="2"/>
      <c r="C494" s="2"/>
      <c r="D494" s="2"/>
      <c r="E494" s="24"/>
      <c r="F494" s="4"/>
      <c r="H494" s="4"/>
    </row>
    <row r="495" ht="15.75" customHeight="1">
      <c r="A495" s="4"/>
      <c r="B495" s="2"/>
      <c r="C495" s="2"/>
      <c r="D495" s="2"/>
      <c r="E495" s="24"/>
      <c r="F495" s="4"/>
      <c r="H495" s="4"/>
    </row>
    <row r="496" ht="15.75" customHeight="1">
      <c r="A496" s="4"/>
      <c r="B496" s="2"/>
      <c r="C496" s="2"/>
      <c r="D496" s="2"/>
      <c r="E496" s="24"/>
      <c r="F496" s="4"/>
      <c r="H496" s="4"/>
    </row>
    <row r="497" ht="15.75" customHeight="1">
      <c r="A497" s="4"/>
      <c r="B497" s="2"/>
      <c r="C497" s="2"/>
      <c r="D497" s="2"/>
      <c r="E497" s="24"/>
      <c r="F497" s="4"/>
      <c r="H497" s="4"/>
    </row>
    <row r="498" ht="15.75" customHeight="1">
      <c r="A498" s="4"/>
      <c r="B498" s="2"/>
      <c r="C498" s="2"/>
      <c r="D498" s="2"/>
      <c r="E498" s="24"/>
      <c r="F498" s="4"/>
      <c r="H498" s="4"/>
    </row>
    <row r="499" ht="15.75" customHeight="1">
      <c r="A499" s="4"/>
      <c r="B499" s="2"/>
      <c r="C499" s="2"/>
      <c r="D499" s="2"/>
      <c r="E499" s="24"/>
      <c r="F499" s="4"/>
      <c r="H499" s="4"/>
    </row>
    <row r="500" ht="15.75" customHeight="1">
      <c r="A500" s="4"/>
      <c r="B500" s="2"/>
      <c r="C500" s="2"/>
      <c r="D500" s="2"/>
      <c r="E500" s="24"/>
      <c r="F500" s="4"/>
      <c r="H500" s="4"/>
    </row>
    <row r="501" ht="15.75" customHeight="1">
      <c r="A501" s="4"/>
      <c r="B501" s="2"/>
      <c r="C501" s="2"/>
      <c r="D501" s="2"/>
      <c r="E501" s="24"/>
      <c r="F501" s="4"/>
      <c r="H501" s="4"/>
    </row>
    <row r="502" ht="15.75" customHeight="1">
      <c r="A502" s="4"/>
      <c r="B502" s="2"/>
      <c r="C502" s="2"/>
      <c r="D502" s="2"/>
      <c r="E502" s="24"/>
      <c r="F502" s="4"/>
      <c r="H502" s="4"/>
    </row>
    <row r="503" ht="15.75" customHeight="1">
      <c r="A503" s="4"/>
      <c r="B503" s="2"/>
      <c r="C503" s="2"/>
      <c r="D503" s="2"/>
      <c r="E503" s="24"/>
      <c r="F503" s="4"/>
      <c r="H503" s="4"/>
    </row>
    <row r="504" ht="15.75" customHeight="1">
      <c r="A504" s="4"/>
      <c r="B504" s="2"/>
      <c r="C504" s="2"/>
      <c r="D504" s="2"/>
      <c r="E504" s="24"/>
      <c r="F504" s="4"/>
      <c r="H504" s="4"/>
    </row>
    <row r="505" ht="15.75" customHeight="1">
      <c r="A505" s="4"/>
      <c r="B505" s="2"/>
      <c r="C505" s="2"/>
      <c r="D505" s="2"/>
      <c r="E505" s="24"/>
      <c r="F505" s="4"/>
      <c r="H505" s="4"/>
    </row>
    <row r="506" ht="15.75" customHeight="1">
      <c r="A506" s="4"/>
      <c r="B506" s="2"/>
      <c r="C506" s="2"/>
      <c r="D506" s="2"/>
      <c r="E506" s="24"/>
      <c r="F506" s="4"/>
      <c r="H506" s="4"/>
    </row>
    <row r="507" ht="15.75" customHeight="1">
      <c r="A507" s="4"/>
      <c r="B507" s="2"/>
      <c r="C507" s="2"/>
      <c r="D507" s="2"/>
      <c r="E507" s="24"/>
      <c r="F507" s="4"/>
      <c r="H507" s="4"/>
    </row>
    <row r="508" ht="15.75" customHeight="1">
      <c r="A508" s="4"/>
      <c r="B508" s="2"/>
      <c r="C508" s="2"/>
      <c r="D508" s="2"/>
      <c r="E508" s="24"/>
      <c r="F508" s="4"/>
      <c r="H508" s="4"/>
    </row>
    <row r="509" ht="15.75" customHeight="1">
      <c r="A509" s="4"/>
      <c r="B509" s="2"/>
      <c r="C509" s="2"/>
      <c r="D509" s="2"/>
      <c r="E509" s="24"/>
      <c r="F509" s="4"/>
      <c r="H509" s="4"/>
    </row>
    <row r="510" ht="15.75" customHeight="1">
      <c r="A510" s="4"/>
      <c r="B510" s="2"/>
      <c r="C510" s="2"/>
      <c r="D510" s="2"/>
      <c r="E510" s="24"/>
      <c r="F510" s="4"/>
      <c r="H510" s="4"/>
    </row>
    <row r="511" ht="15.75" customHeight="1">
      <c r="A511" s="4"/>
      <c r="B511" s="2"/>
      <c r="C511" s="2"/>
      <c r="D511" s="2"/>
      <c r="E511" s="24"/>
      <c r="F511" s="4"/>
      <c r="H511" s="4"/>
    </row>
    <row r="512" ht="15.75" customHeight="1">
      <c r="A512" s="4"/>
      <c r="B512" s="2"/>
      <c r="C512" s="2"/>
      <c r="D512" s="2"/>
      <c r="E512" s="24"/>
      <c r="F512" s="4"/>
      <c r="H512" s="4"/>
    </row>
    <row r="513" ht="15.75" customHeight="1">
      <c r="A513" s="4"/>
      <c r="B513" s="2"/>
      <c r="C513" s="2"/>
      <c r="D513" s="2"/>
      <c r="E513" s="24"/>
      <c r="F513" s="4"/>
      <c r="H513" s="4"/>
    </row>
    <row r="514" ht="15.75" customHeight="1">
      <c r="A514" s="4"/>
      <c r="B514" s="2"/>
      <c r="C514" s="2"/>
      <c r="D514" s="2"/>
      <c r="E514" s="24"/>
      <c r="F514" s="4"/>
      <c r="H514" s="4"/>
    </row>
    <row r="515" ht="15.75" customHeight="1">
      <c r="A515" s="4"/>
      <c r="B515" s="2"/>
      <c r="C515" s="2"/>
      <c r="D515" s="2"/>
      <c r="E515" s="24"/>
      <c r="F515" s="4"/>
      <c r="H515" s="4"/>
    </row>
    <row r="516" ht="15.75" customHeight="1">
      <c r="A516" s="4"/>
      <c r="B516" s="2"/>
      <c r="C516" s="2"/>
      <c r="D516" s="2"/>
      <c r="E516" s="24"/>
      <c r="F516" s="4"/>
      <c r="H516" s="4"/>
    </row>
    <row r="517" ht="15.75" customHeight="1">
      <c r="A517" s="4"/>
      <c r="B517" s="2"/>
      <c r="C517" s="2"/>
      <c r="D517" s="2"/>
      <c r="E517" s="24"/>
      <c r="F517" s="4"/>
      <c r="H517" s="4"/>
    </row>
    <row r="518" ht="15.75" customHeight="1">
      <c r="A518" s="4"/>
      <c r="B518" s="2"/>
      <c r="C518" s="2"/>
      <c r="D518" s="2"/>
      <c r="E518" s="24"/>
      <c r="F518" s="4"/>
      <c r="H518" s="4"/>
    </row>
    <row r="519" ht="15.75" customHeight="1">
      <c r="A519" s="4"/>
      <c r="B519" s="2"/>
      <c r="C519" s="2"/>
      <c r="D519" s="2"/>
      <c r="E519" s="24"/>
      <c r="F519" s="4"/>
      <c r="H519" s="4"/>
    </row>
    <row r="520" ht="15.75" customHeight="1">
      <c r="A520" s="4"/>
      <c r="B520" s="2"/>
      <c r="C520" s="2"/>
      <c r="D520" s="2"/>
      <c r="E520" s="24"/>
      <c r="F520" s="4"/>
      <c r="H520" s="4"/>
    </row>
    <row r="521" ht="15.75" customHeight="1">
      <c r="A521" s="4"/>
      <c r="B521" s="2"/>
      <c r="C521" s="2"/>
      <c r="D521" s="2"/>
      <c r="E521" s="24"/>
      <c r="F521" s="4"/>
      <c r="H521" s="4"/>
    </row>
    <row r="522" ht="15.75" customHeight="1">
      <c r="A522" s="4"/>
      <c r="B522" s="2"/>
      <c r="C522" s="2"/>
      <c r="D522" s="2"/>
      <c r="E522" s="24"/>
      <c r="F522" s="4"/>
      <c r="H522" s="4"/>
    </row>
    <row r="523" ht="15.75" customHeight="1">
      <c r="A523" s="4"/>
      <c r="B523" s="2"/>
      <c r="C523" s="2"/>
      <c r="D523" s="2"/>
      <c r="E523" s="24"/>
      <c r="F523" s="4"/>
      <c r="H523" s="4"/>
    </row>
    <row r="524" ht="15.75" customHeight="1">
      <c r="A524" s="4"/>
      <c r="B524" s="2"/>
      <c r="C524" s="2"/>
      <c r="D524" s="2"/>
      <c r="E524" s="24"/>
      <c r="F524" s="4"/>
      <c r="H524" s="4"/>
    </row>
    <row r="525" ht="15.75" customHeight="1">
      <c r="A525" s="4"/>
      <c r="B525" s="2"/>
      <c r="C525" s="2"/>
      <c r="D525" s="2"/>
      <c r="E525" s="24"/>
      <c r="F525" s="4"/>
      <c r="H525" s="4"/>
    </row>
    <row r="526" ht="15.75" customHeight="1">
      <c r="A526" s="4"/>
      <c r="B526" s="2"/>
      <c r="C526" s="2"/>
      <c r="D526" s="2"/>
      <c r="E526" s="24"/>
      <c r="F526" s="4"/>
      <c r="H526" s="4"/>
    </row>
    <row r="527" ht="15.75" customHeight="1">
      <c r="A527" s="4"/>
      <c r="B527" s="2"/>
      <c r="C527" s="2"/>
      <c r="D527" s="2"/>
      <c r="E527" s="24"/>
      <c r="F527" s="4"/>
      <c r="H527" s="4"/>
    </row>
    <row r="528" ht="15.75" customHeight="1">
      <c r="A528" s="4"/>
      <c r="B528" s="2"/>
      <c r="C528" s="2"/>
      <c r="D528" s="2"/>
      <c r="E528" s="24"/>
      <c r="F528" s="4"/>
      <c r="H528" s="4"/>
    </row>
    <row r="529" ht="15.75" customHeight="1">
      <c r="A529" s="4"/>
      <c r="B529" s="2"/>
      <c r="C529" s="2"/>
      <c r="D529" s="2"/>
      <c r="E529" s="24"/>
      <c r="F529" s="4"/>
      <c r="H529" s="4"/>
    </row>
    <row r="530" ht="15.75" customHeight="1">
      <c r="A530" s="4"/>
      <c r="B530" s="2"/>
      <c r="C530" s="2"/>
      <c r="D530" s="2"/>
      <c r="E530" s="24"/>
      <c r="F530" s="4"/>
      <c r="H530" s="4"/>
    </row>
    <row r="531" ht="15.75" customHeight="1">
      <c r="A531" s="4"/>
      <c r="B531" s="2"/>
      <c r="C531" s="2"/>
      <c r="D531" s="2"/>
      <c r="E531" s="24"/>
      <c r="F531" s="4"/>
      <c r="H531" s="4"/>
    </row>
    <row r="532" ht="15.75" customHeight="1">
      <c r="A532" s="4"/>
      <c r="B532" s="2"/>
      <c r="C532" s="2"/>
      <c r="D532" s="2"/>
      <c r="E532" s="24"/>
      <c r="F532" s="4"/>
      <c r="H532" s="4"/>
    </row>
    <row r="533" ht="15.75" customHeight="1">
      <c r="A533" s="4"/>
      <c r="B533" s="2"/>
      <c r="C533" s="2"/>
      <c r="D533" s="2"/>
      <c r="E533" s="24"/>
      <c r="F533" s="4"/>
      <c r="H533" s="4"/>
    </row>
    <row r="534" ht="15.75" customHeight="1">
      <c r="A534" s="4"/>
      <c r="B534" s="2"/>
      <c r="C534" s="2"/>
      <c r="D534" s="2"/>
      <c r="E534" s="24"/>
      <c r="F534" s="4"/>
      <c r="H534" s="4"/>
    </row>
    <row r="535" ht="15.75" customHeight="1">
      <c r="A535" s="4"/>
      <c r="B535" s="2"/>
      <c r="C535" s="2"/>
      <c r="D535" s="2"/>
      <c r="E535" s="24"/>
      <c r="F535" s="4"/>
      <c r="H535" s="4"/>
    </row>
    <row r="536" ht="15.75" customHeight="1">
      <c r="A536" s="4"/>
      <c r="B536" s="2"/>
      <c r="C536" s="2"/>
      <c r="D536" s="2"/>
      <c r="E536" s="24"/>
      <c r="F536" s="4"/>
      <c r="H536" s="4"/>
    </row>
    <row r="537" ht="15.75" customHeight="1">
      <c r="A537" s="4"/>
      <c r="B537" s="2"/>
      <c r="C537" s="2"/>
      <c r="D537" s="2"/>
      <c r="E537" s="24"/>
      <c r="F537" s="4"/>
      <c r="H537" s="4"/>
    </row>
    <row r="538" ht="15.75" customHeight="1">
      <c r="A538" s="4"/>
      <c r="B538" s="2"/>
      <c r="C538" s="2"/>
      <c r="D538" s="2"/>
      <c r="E538" s="24"/>
      <c r="F538" s="4"/>
      <c r="H538" s="4"/>
    </row>
    <row r="539" ht="15.75" customHeight="1">
      <c r="A539" s="4"/>
      <c r="B539" s="2"/>
      <c r="C539" s="2"/>
      <c r="D539" s="2"/>
      <c r="E539" s="24"/>
      <c r="F539" s="4"/>
      <c r="H539" s="4"/>
    </row>
    <row r="540" ht="15.75" customHeight="1">
      <c r="A540" s="4"/>
      <c r="B540" s="2"/>
      <c r="C540" s="2"/>
      <c r="D540" s="2"/>
      <c r="E540" s="24"/>
      <c r="F540" s="4"/>
      <c r="H540" s="4"/>
    </row>
    <row r="541" ht="15.75" customHeight="1">
      <c r="A541" s="4"/>
      <c r="B541" s="2"/>
      <c r="C541" s="2"/>
      <c r="D541" s="2"/>
      <c r="E541" s="24"/>
      <c r="F541" s="4"/>
      <c r="H541" s="4"/>
    </row>
    <row r="542" ht="15.75" customHeight="1">
      <c r="A542" s="4"/>
      <c r="B542" s="2"/>
      <c r="C542" s="2"/>
      <c r="D542" s="2"/>
      <c r="E542" s="24"/>
      <c r="F542" s="4"/>
      <c r="H542" s="4"/>
    </row>
    <row r="543" ht="15.75" customHeight="1">
      <c r="A543" s="4"/>
      <c r="B543" s="2"/>
      <c r="C543" s="2"/>
      <c r="D543" s="2"/>
      <c r="E543" s="24"/>
      <c r="F543" s="4"/>
      <c r="H543" s="4"/>
    </row>
    <row r="544" ht="15.75" customHeight="1">
      <c r="A544" s="4"/>
      <c r="B544" s="2"/>
      <c r="C544" s="2"/>
      <c r="D544" s="2"/>
      <c r="E544" s="24"/>
      <c r="F544" s="4"/>
      <c r="H544" s="4"/>
    </row>
    <row r="545" ht="15.75" customHeight="1">
      <c r="A545" s="4"/>
      <c r="B545" s="2"/>
      <c r="C545" s="2"/>
      <c r="D545" s="2"/>
      <c r="E545" s="24"/>
      <c r="F545" s="4"/>
      <c r="H545" s="4"/>
    </row>
    <row r="546" ht="15.75" customHeight="1">
      <c r="A546" s="4"/>
      <c r="B546" s="2"/>
      <c r="C546" s="2"/>
      <c r="D546" s="2"/>
      <c r="E546" s="24"/>
      <c r="F546" s="4"/>
      <c r="H546" s="4"/>
    </row>
    <row r="547" ht="15.75" customHeight="1">
      <c r="A547" s="4"/>
      <c r="B547" s="2"/>
      <c r="C547" s="2"/>
      <c r="D547" s="2"/>
      <c r="E547" s="24"/>
      <c r="F547" s="4"/>
      <c r="H547" s="4"/>
    </row>
    <row r="548" ht="15.75" customHeight="1">
      <c r="A548" s="4"/>
      <c r="B548" s="2"/>
      <c r="C548" s="2"/>
      <c r="D548" s="2"/>
      <c r="E548" s="24"/>
      <c r="F548" s="4"/>
      <c r="H548" s="4"/>
    </row>
    <row r="549" ht="15.75" customHeight="1">
      <c r="A549" s="4"/>
      <c r="B549" s="2"/>
      <c r="C549" s="2"/>
      <c r="D549" s="2"/>
      <c r="E549" s="24"/>
      <c r="F549" s="4"/>
      <c r="H549" s="4"/>
    </row>
    <row r="550" ht="15.75" customHeight="1">
      <c r="A550" s="4"/>
      <c r="B550" s="2"/>
      <c r="C550" s="2"/>
      <c r="D550" s="2"/>
      <c r="E550" s="24"/>
      <c r="F550" s="4"/>
      <c r="H550" s="4"/>
    </row>
    <row r="551" ht="15.75" customHeight="1">
      <c r="A551" s="4"/>
      <c r="B551" s="2"/>
      <c r="C551" s="2"/>
      <c r="D551" s="2"/>
      <c r="E551" s="24"/>
      <c r="F551" s="4"/>
      <c r="H551" s="4"/>
    </row>
    <row r="552" ht="15.75" customHeight="1">
      <c r="A552" s="4"/>
      <c r="B552" s="2"/>
      <c r="C552" s="2"/>
      <c r="D552" s="2"/>
      <c r="E552" s="24"/>
      <c r="F552" s="4"/>
      <c r="H552" s="4"/>
    </row>
    <row r="553" ht="15.75" customHeight="1">
      <c r="A553" s="4"/>
      <c r="B553" s="2"/>
      <c r="C553" s="2"/>
      <c r="D553" s="2"/>
      <c r="E553" s="24"/>
      <c r="F553" s="4"/>
      <c r="H553" s="4"/>
    </row>
    <row r="554" ht="15.75" customHeight="1">
      <c r="A554" s="4"/>
      <c r="B554" s="2"/>
      <c r="C554" s="2"/>
      <c r="D554" s="2"/>
      <c r="E554" s="24"/>
      <c r="F554" s="4"/>
      <c r="H554" s="4"/>
    </row>
    <row r="555" ht="15.75" customHeight="1">
      <c r="A555" s="4"/>
      <c r="B555" s="2"/>
      <c r="C555" s="2"/>
      <c r="D555" s="2"/>
      <c r="E555" s="24"/>
      <c r="F555" s="4"/>
      <c r="H555" s="4"/>
    </row>
    <row r="556" ht="15.75" customHeight="1">
      <c r="A556" s="4"/>
      <c r="B556" s="2"/>
      <c r="C556" s="2"/>
      <c r="D556" s="2"/>
      <c r="E556" s="24"/>
      <c r="F556" s="4"/>
      <c r="H556" s="4"/>
    </row>
    <row r="557" ht="15.75" customHeight="1">
      <c r="A557" s="4"/>
      <c r="B557" s="2"/>
      <c r="C557" s="2"/>
      <c r="D557" s="2"/>
      <c r="E557" s="24"/>
      <c r="F557" s="4"/>
      <c r="H557" s="4"/>
    </row>
    <row r="558" ht="15.75" customHeight="1">
      <c r="A558" s="4"/>
      <c r="B558" s="2"/>
      <c r="C558" s="2"/>
      <c r="D558" s="2"/>
      <c r="E558" s="24"/>
      <c r="F558" s="4"/>
      <c r="H558" s="4"/>
    </row>
    <row r="559" ht="15.75" customHeight="1">
      <c r="A559" s="4"/>
      <c r="B559" s="2"/>
      <c r="C559" s="2"/>
      <c r="D559" s="2"/>
      <c r="E559" s="24"/>
      <c r="F559" s="4"/>
      <c r="H559" s="4"/>
    </row>
    <row r="560" ht="15.75" customHeight="1">
      <c r="A560" s="4"/>
      <c r="B560" s="2"/>
      <c r="C560" s="2"/>
      <c r="D560" s="2"/>
      <c r="E560" s="24"/>
      <c r="F560" s="4"/>
      <c r="H560" s="4"/>
    </row>
    <row r="561" ht="15.75" customHeight="1">
      <c r="A561" s="4"/>
      <c r="B561" s="2"/>
      <c r="C561" s="2"/>
      <c r="D561" s="2"/>
      <c r="E561" s="24"/>
      <c r="F561" s="4"/>
      <c r="H561" s="4"/>
    </row>
    <row r="562" ht="15.75" customHeight="1">
      <c r="A562" s="4"/>
      <c r="B562" s="2"/>
      <c r="C562" s="2"/>
      <c r="D562" s="2"/>
      <c r="E562" s="24"/>
      <c r="F562" s="4"/>
      <c r="H562" s="4"/>
    </row>
    <row r="563" ht="15.75" customHeight="1">
      <c r="A563" s="4"/>
      <c r="B563" s="2"/>
      <c r="C563" s="2"/>
      <c r="D563" s="2"/>
      <c r="E563" s="24"/>
      <c r="F563" s="4"/>
      <c r="H563" s="4"/>
    </row>
    <row r="564" ht="15.75" customHeight="1">
      <c r="A564" s="4"/>
      <c r="B564" s="2"/>
      <c r="C564" s="2"/>
      <c r="D564" s="2"/>
      <c r="E564" s="24"/>
      <c r="F564" s="4"/>
      <c r="H564" s="4"/>
    </row>
    <row r="565" ht="15.75" customHeight="1">
      <c r="A565" s="4"/>
      <c r="B565" s="2"/>
      <c r="C565" s="2"/>
      <c r="D565" s="2"/>
      <c r="E565" s="24"/>
      <c r="F565" s="4"/>
      <c r="H565" s="4"/>
    </row>
    <row r="566" ht="15.75" customHeight="1">
      <c r="A566" s="4"/>
      <c r="B566" s="2"/>
      <c r="C566" s="2"/>
      <c r="D566" s="2"/>
      <c r="E566" s="24"/>
      <c r="F566" s="4"/>
      <c r="H566" s="4"/>
    </row>
    <row r="567" ht="15.75" customHeight="1">
      <c r="A567" s="4"/>
      <c r="B567" s="2"/>
      <c r="C567" s="2"/>
      <c r="D567" s="2"/>
      <c r="E567" s="24"/>
      <c r="F567" s="4"/>
      <c r="H567" s="4"/>
    </row>
    <row r="568" ht="15.75" customHeight="1">
      <c r="A568" s="4"/>
      <c r="B568" s="2"/>
      <c r="C568" s="2"/>
      <c r="D568" s="2"/>
      <c r="E568" s="24"/>
      <c r="F568" s="4"/>
      <c r="H568" s="4"/>
    </row>
    <row r="569" ht="15.75" customHeight="1">
      <c r="A569" s="4"/>
      <c r="B569" s="2"/>
      <c r="C569" s="2"/>
      <c r="D569" s="2"/>
      <c r="E569" s="24"/>
      <c r="F569" s="4"/>
      <c r="H569" s="4"/>
    </row>
    <row r="570" ht="15.75" customHeight="1">
      <c r="A570" s="4"/>
      <c r="B570" s="2"/>
      <c r="C570" s="2"/>
      <c r="D570" s="2"/>
      <c r="E570" s="24"/>
      <c r="F570" s="4"/>
      <c r="H570" s="4"/>
    </row>
    <row r="571" ht="15.75" customHeight="1">
      <c r="A571" s="4"/>
      <c r="B571" s="2"/>
      <c r="C571" s="2"/>
      <c r="D571" s="2"/>
      <c r="E571" s="24"/>
      <c r="F571" s="4"/>
      <c r="H571" s="4"/>
    </row>
    <row r="572" ht="15.75" customHeight="1">
      <c r="A572" s="4"/>
      <c r="B572" s="2"/>
      <c r="C572" s="2"/>
      <c r="D572" s="2"/>
      <c r="E572" s="24"/>
      <c r="F572" s="4"/>
      <c r="H572" s="4"/>
    </row>
    <row r="573" ht="15.75" customHeight="1">
      <c r="A573" s="4"/>
      <c r="B573" s="2"/>
      <c r="C573" s="2"/>
      <c r="D573" s="2"/>
      <c r="E573" s="24"/>
      <c r="F573" s="4"/>
      <c r="H573" s="4"/>
    </row>
    <row r="574" ht="15.75" customHeight="1">
      <c r="A574" s="4"/>
      <c r="B574" s="2"/>
      <c r="C574" s="2"/>
      <c r="D574" s="2"/>
      <c r="E574" s="24"/>
      <c r="F574" s="4"/>
      <c r="H574" s="4"/>
    </row>
    <row r="575" ht="15.75" customHeight="1">
      <c r="A575" s="4"/>
      <c r="B575" s="2"/>
      <c r="C575" s="2"/>
      <c r="D575" s="2"/>
      <c r="E575" s="24"/>
      <c r="F575" s="4"/>
      <c r="H575" s="4"/>
    </row>
    <row r="576" ht="15.75" customHeight="1">
      <c r="A576" s="4"/>
      <c r="B576" s="2"/>
      <c r="C576" s="2"/>
      <c r="D576" s="2"/>
      <c r="E576" s="24"/>
      <c r="F576" s="4"/>
      <c r="H576" s="4"/>
    </row>
    <row r="577" ht="15.75" customHeight="1">
      <c r="A577" s="4"/>
      <c r="B577" s="2"/>
      <c r="C577" s="2"/>
      <c r="D577" s="2"/>
      <c r="E577" s="24"/>
      <c r="F577" s="4"/>
      <c r="H577" s="4"/>
    </row>
    <row r="578" ht="15.75" customHeight="1">
      <c r="A578" s="4"/>
      <c r="B578" s="2"/>
      <c r="C578" s="2"/>
      <c r="D578" s="2"/>
      <c r="E578" s="24"/>
      <c r="F578" s="4"/>
      <c r="H578" s="4"/>
    </row>
    <row r="579" ht="15.75" customHeight="1">
      <c r="A579" s="4"/>
      <c r="B579" s="2"/>
      <c r="C579" s="2"/>
      <c r="D579" s="2"/>
      <c r="E579" s="24"/>
      <c r="F579" s="4"/>
      <c r="H579" s="4"/>
    </row>
    <row r="580" ht="15.75" customHeight="1">
      <c r="A580" s="4"/>
      <c r="B580" s="2"/>
      <c r="C580" s="2"/>
      <c r="D580" s="2"/>
      <c r="E580" s="24"/>
      <c r="F580" s="4"/>
      <c r="H580" s="4"/>
    </row>
    <row r="581" ht="15.75" customHeight="1">
      <c r="A581" s="4"/>
      <c r="B581" s="2"/>
      <c r="C581" s="2"/>
      <c r="D581" s="2"/>
      <c r="E581" s="24"/>
      <c r="F581" s="4"/>
      <c r="H581" s="4"/>
    </row>
    <row r="582" ht="15.75" customHeight="1">
      <c r="A582" s="4"/>
      <c r="B582" s="2"/>
      <c r="C582" s="2"/>
      <c r="D582" s="2"/>
      <c r="E582" s="24"/>
      <c r="F582" s="4"/>
      <c r="H582" s="4"/>
    </row>
    <row r="583" ht="15.75" customHeight="1">
      <c r="A583" s="4"/>
      <c r="B583" s="2"/>
      <c r="C583" s="2"/>
      <c r="D583" s="2"/>
      <c r="E583" s="24"/>
      <c r="F583" s="4"/>
      <c r="H583" s="4"/>
    </row>
    <row r="584" ht="15.75" customHeight="1">
      <c r="A584" s="4"/>
      <c r="B584" s="2"/>
      <c r="C584" s="2"/>
      <c r="D584" s="2"/>
      <c r="E584" s="24"/>
      <c r="F584" s="4"/>
      <c r="H584" s="4"/>
    </row>
    <row r="585" ht="15.75" customHeight="1">
      <c r="A585" s="4"/>
      <c r="B585" s="2"/>
      <c r="C585" s="2"/>
      <c r="D585" s="2"/>
      <c r="E585" s="24"/>
      <c r="F585" s="4"/>
      <c r="H585" s="4"/>
    </row>
    <row r="586" ht="15.75" customHeight="1">
      <c r="A586" s="4"/>
      <c r="B586" s="2"/>
      <c r="C586" s="2"/>
      <c r="D586" s="2"/>
      <c r="E586" s="24"/>
      <c r="F586" s="4"/>
      <c r="H586" s="4"/>
    </row>
    <row r="587" ht="15.75" customHeight="1">
      <c r="A587" s="4"/>
      <c r="B587" s="2"/>
      <c r="C587" s="2"/>
      <c r="D587" s="2"/>
      <c r="E587" s="24"/>
      <c r="F587" s="4"/>
      <c r="H587" s="4"/>
    </row>
    <row r="588" ht="15.75" customHeight="1">
      <c r="A588" s="4"/>
      <c r="B588" s="2"/>
      <c r="C588" s="2"/>
      <c r="D588" s="2"/>
      <c r="E588" s="24"/>
      <c r="F588" s="4"/>
      <c r="H588" s="4"/>
    </row>
    <row r="589" ht="15.75" customHeight="1">
      <c r="A589" s="4"/>
      <c r="B589" s="2"/>
      <c r="C589" s="2"/>
      <c r="D589" s="2"/>
      <c r="E589" s="24"/>
      <c r="F589" s="4"/>
      <c r="H589" s="4"/>
    </row>
    <row r="590" ht="15.75" customHeight="1">
      <c r="A590" s="4"/>
      <c r="B590" s="2"/>
      <c r="C590" s="2"/>
      <c r="D590" s="2"/>
      <c r="E590" s="24"/>
      <c r="F590" s="4"/>
      <c r="H590" s="4"/>
    </row>
    <row r="591" ht="15.75" customHeight="1">
      <c r="A591" s="4"/>
      <c r="B591" s="2"/>
      <c r="C591" s="2"/>
      <c r="D591" s="2"/>
      <c r="E591" s="24"/>
      <c r="F591" s="4"/>
      <c r="H591" s="4"/>
    </row>
    <row r="592" ht="15.75" customHeight="1">
      <c r="A592" s="4"/>
      <c r="B592" s="2"/>
      <c r="C592" s="2"/>
      <c r="D592" s="2"/>
      <c r="E592" s="24"/>
      <c r="F592" s="4"/>
      <c r="H592" s="4"/>
    </row>
    <row r="593" ht="15.75" customHeight="1">
      <c r="A593" s="4"/>
      <c r="B593" s="2"/>
      <c r="C593" s="2"/>
      <c r="D593" s="2"/>
      <c r="E593" s="24"/>
      <c r="F593" s="4"/>
      <c r="H593" s="4"/>
    </row>
    <row r="594" ht="15.75" customHeight="1">
      <c r="A594" s="4"/>
      <c r="B594" s="2"/>
      <c r="C594" s="2"/>
      <c r="D594" s="2"/>
      <c r="E594" s="24"/>
      <c r="F594" s="4"/>
      <c r="H594" s="4"/>
    </row>
    <row r="595" ht="15.75" customHeight="1">
      <c r="A595" s="4"/>
      <c r="B595" s="2"/>
      <c r="C595" s="2"/>
      <c r="D595" s="2"/>
      <c r="E595" s="24"/>
      <c r="F595" s="4"/>
      <c r="H595" s="4"/>
    </row>
    <row r="596" ht="15.75" customHeight="1">
      <c r="A596" s="4"/>
      <c r="B596" s="2"/>
      <c r="C596" s="2"/>
      <c r="D596" s="2"/>
      <c r="E596" s="24"/>
      <c r="F596" s="4"/>
      <c r="H596" s="4"/>
    </row>
    <row r="597" ht="15.75" customHeight="1">
      <c r="A597" s="4"/>
      <c r="B597" s="2"/>
      <c r="C597" s="2"/>
      <c r="D597" s="2"/>
      <c r="E597" s="24"/>
      <c r="F597" s="4"/>
      <c r="H597" s="4"/>
    </row>
    <row r="598" ht="15.75" customHeight="1">
      <c r="A598" s="4"/>
      <c r="B598" s="2"/>
      <c r="C598" s="2"/>
      <c r="D598" s="2"/>
      <c r="E598" s="24"/>
      <c r="F598" s="4"/>
      <c r="H598" s="4"/>
    </row>
    <row r="599" ht="15.75" customHeight="1">
      <c r="A599" s="4"/>
      <c r="B599" s="2"/>
      <c r="C599" s="2"/>
      <c r="D599" s="2"/>
      <c r="E599" s="24"/>
      <c r="F599" s="4"/>
      <c r="H599" s="4"/>
    </row>
    <row r="600" ht="15.75" customHeight="1">
      <c r="A600" s="4"/>
      <c r="B600" s="2"/>
      <c r="C600" s="2"/>
      <c r="D600" s="2"/>
      <c r="E600" s="24"/>
      <c r="F600" s="4"/>
      <c r="H600" s="4"/>
    </row>
    <row r="601" ht="15.75" customHeight="1">
      <c r="A601" s="4"/>
      <c r="B601" s="2"/>
      <c r="C601" s="2"/>
      <c r="D601" s="2"/>
      <c r="E601" s="24"/>
      <c r="F601" s="4"/>
      <c r="H601" s="4"/>
    </row>
    <row r="602" ht="15.75" customHeight="1">
      <c r="A602" s="4"/>
      <c r="B602" s="2"/>
      <c r="C602" s="2"/>
      <c r="D602" s="2"/>
      <c r="E602" s="24"/>
      <c r="F602" s="4"/>
      <c r="H602" s="4"/>
    </row>
    <row r="603" ht="15.75" customHeight="1">
      <c r="A603" s="4"/>
      <c r="B603" s="2"/>
      <c r="C603" s="2"/>
      <c r="D603" s="2"/>
      <c r="E603" s="24"/>
      <c r="F603" s="4"/>
      <c r="H603" s="4"/>
    </row>
    <row r="604" ht="15.75" customHeight="1">
      <c r="A604" s="4"/>
      <c r="B604" s="2"/>
      <c r="C604" s="2"/>
      <c r="D604" s="2"/>
      <c r="E604" s="24"/>
      <c r="F604" s="4"/>
      <c r="H604" s="4"/>
    </row>
    <row r="605" ht="15.75" customHeight="1">
      <c r="A605" s="4"/>
      <c r="B605" s="2"/>
      <c r="C605" s="2"/>
      <c r="D605" s="2"/>
      <c r="E605" s="24"/>
      <c r="F605" s="4"/>
      <c r="H605" s="4"/>
    </row>
    <row r="606" ht="15.75" customHeight="1">
      <c r="A606" s="4"/>
      <c r="B606" s="2"/>
      <c r="C606" s="2"/>
      <c r="D606" s="2"/>
      <c r="E606" s="24"/>
      <c r="F606" s="4"/>
      <c r="H606" s="4"/>
    </row>
    <row r="607" ht="15.75" customHeight="1">
      <c r="A607" s="4"/>
      <c r="B607" s="2"/>
      <c r="C607" s="2"/>
      <c r="D607" s="2"/>
      <c r="E607" s="24"/>
      <c r="F607" s="4"/>
      <c r="H607" s="4"/>
    </row>
    <row r="608" ht="15.75" customHeight="1">
      <c r="A608" s="4"/>
      <c r="B608" s="2"/>
      <c r="C608" s="2"/>
      <c r="D608" s="2"/>
      <c r="E608" s="24"/>
      <c r="F608" s="4"/>
      <c r="H608" s="4"/>
    </row>
    <row r="609" ht="15.75" customHeight="1">
      <c r="A609" s="4"/>
      <c r="B609" s="2"/>
      <c r="C609" s="2"/>
      <c r="D609" s="2"/>
      <c r="E609" s="24"/>
      <c r="F609" s="4"/>
      <c r="H609" s="4"/>
    </row>
    <row r="610" ht="15.75" customHeight="1">
      <c r="A610" s="4"/>
      <c r="B610" s="2"/>
      <c r="C610" s="2"/>
      <c r="D610" s="2"/>
      <c r="E610" s="24"/>
      <c r="F610" s="4"/>
      <c r="H610" s="4"/>
    </row>
    <row r="611" ht="15.75" customHeight="1">
      <c r="A611" s="4"/>
      <c r="B611" s="2"/>
      <c r="C611" s="2"/>
      <c r="D611" s="2"/>
      <c r="E611" s="24"/>
      <c r="F611" s="4"/>
      <c r="H611" s="4"/>
    </row>
    <row r="612" ht="15.75" customHeight="1">
      <c r="A612" s="4"/>
      <c r="B612" s="2"/>
      <c r="C612" s="2"/>
      <c r="D612" s="2"/>
      <c r="E612" s="24"/>
      <c r="F612" s="4"/>
      <c r="H612" s="4"/>
    </row>
    <row r="613" ht="15.75" customHeight="1">
      <c r="A613" s="4"/>
      <c r="B613" s="2"/>
      <c r="C613" s="2"/>
      <c r="D613" s="2"/>
      <c r="E613" s="24"/>
      <c r="F613" s="4"/>
      <c r="H613" s="4"/>
    </row>
    <row r="614" ht="15.75" customHeight="1">
      <c r="A614" s="4"/>
      <c r="B614" s="2"/>
      <c r="C614" s="2"/>
      <c r="D614" s="2"/>
      <c r="E614" s="24"/>
      <c r="F614" s="4"/>
      <c r="H614" s="4"/>
    </row>
    <row r="615" ht="15.75" customHeight="1">
      <c r="A615" s="4"/>
      <c r="B615" s="2"/>
      <c r="C615" s="2"/>
      <c r="D615" s="2"/>
      <c r="E615" s="24"/>
      <c r="F615" s="4"/>
      <c r="H615" s="4"/>
    </row>
    <row r="616" ht="15.75" customHeight="1">
      <c r="A616" s="4"/>
      <c r="B616" s="2"/>
      <c r="C616" s="2"/>
      <c r="D616" s="2"/>
      <c r="E616" s="24"/>
      <c r="F616" s="4"/>
      <c r="H616" s="4"/>
    </row>
    <row r="617" ht="15.75" customHeight="1">
      <c r="A617" s="4"/>
      <c r="B617" s="2"/>
      <c r="C617" s="2"/>
      <c r="D617" s="2"/>
      <c r="E617" s="24"/>
      <c r="F617" s="4"/>
      <c r="H617" s="4"/>
    </row>
    <row r="618" ht="15.75" customHeight="1">
      <c r="A618" s="4"/>
      <c r="B618" s="2"/>
      <c r="C618" s="2"/>
      <c r="D618" s="2"/>
      <c r="E618" s="24"/>
      <c r="F618" s="4"/>
      <c r="H618" s="4"/>
    </row>
    <row r="619" ht="15.75" customHeight="1">
      <c r="A619" s="4"/>
      <c r="B619" s="2"/>
      <c r="C619" s="2"/>
      <c r="D619" s="2"/>
      <c r="E619" s="24"/>
      <c r="F619" s="4"/>
      <c r="H619" s="4"/>
    </row>
    <row r="620" ht="15.75" customHeight="1">
      <c r="A620" s="4"/>
      <c r="B620" s="2"/>
      <c r="C620" s="2"/>
      <c r="D620" s="2"/>
      <c r="E620" s="24"/>
      <c r="F620" s="4"/>
      <c r="H620" s="4"/>
    </row>
    <row r="621" ht="15.75" customHeight="1">
      <c r="A621" s="4"/>
      <c r="B621" s="2"/>
      <c r="C621" s="2"/>
      <c r="D621" s="2"/>
      <c r="E621" s="24"/>
      <c r="F621" s="4"/>
      <c r="H621" s="4"/>
    </row>
    <row r="622" ht="15.75" customHeight="1">
      <c r="A622" s="4"/>
      <c r="B622" s="2"/>
      <c r="C622" s="2"/>
      <c r="D622" s="2"/>
      <c r="E622" s="24"/>
      <c r="F622" s="4"/>
      <c r="H622" s="4"/>
    </row>
    <row r="623" ht="15.75" customHeight="1">
      <c r="A623" s="4"/>
      <c r="B623" s="2"/>
      <c r="C623" s="2"/>
      <c r="D623" s="2"/>
      <c r="E623" s="24"/>
      <c r="F623" s="4"/>
      <c r="H623" s="4"/>
    </row>
    <row r="624" ht="15.75" customHeight="1">
      <c r="A624" s="4"/>
      <c r="B624" s="2"/>
      <c r="C624" s="2"/>
      <c r="D624" s="2"/>
      <c r="E624" s="24"/>
      <c r="F624" s="4"/>
      <c r="H624" s="4"/>
    </row>
    <row r="625" ht="15.75" customHeight="1">
      <c r="A625" s="4"/>
      <c r="B625" s="2"/>
      <c r="C625" s="2"/>
      <c r="D625" s="2"/>
      <c r="E625" s="24"/>
      <c r="F625" s="4"/>
      <c r="H625" s="4"/>
    </row>
    <row r="626" ht="15.75" customHeight="1">
      <c r="A626" s="4"/>
      <c r="B626" s="2"/>
      <c r="C626" s="2"/>
      <c r="D626" s="2"/>
      <c r="E626" s="24"/>
      <c r="F626" s="4"/>
      <c r="H626" s="4"/>
    </row>
    <row r="627" ht="15.75" customHeight="1">
      <c r="A627" s="4"/>
      <c r="B627" s="2"/>
      <c r="C627" s="2"/>
      <c r="D627" s="2"/>
      <c r="E627" s="24"/>
      <c r="F627" s="4"/>
      <c r="H627" s="4"/>
    </row>
    <row r="628" ht="15.75" customHeight="1">
      <c r="A628" s="4"/>
      <c r="B628" s="2"/>
      <c r="C628" s="2"/>
      <c r="D628" s="2"/>
      <c r="E628" s="24"/>
      <c r="F628" s="4"/>
      <c r="H628" s="4"/>
    </row>
    <row r="629" ht="15.75" customHeight="1">
      <c r="A629" s="4"/>
      <c r="B629" s="2"/>
      <c r="C629" s="2"/>
      <c r="D629" s="2"/>
      <c r="E629" s="24"/>
      <c r="F629" s="4"/>
      <c r="H629" s="4"/>
    </row>
    <row r="630" ht="15.75" customHeight="1">
      <c r="A630" s="4"/>
      <c r="B630" s="2"/>
      <c r="C630" s="2"/>
      <c r="D630" s="2"/>
      <c r="E630" s="24"/>
      <c r="F630" s="4"/>
      <c r="H630" s="4"/>
    </row>
    <row r="631" ht="15.75" customHeight="1">
      <c r="A631" s="4"/>
      <c r="B631" s="2"/>
      <c r="C631" s="2"/>
      <c r="D631" s="2"/>
      <c r="E631" s="24"/>
      <c r="F631" s="4"/>
      <c r="H631" s="4"/>
    </row>
    <row r="632" ht="15.75" customHeight="1">
      <c r="A632" s="4"/>
      <c r="B632" s="2"/>
      <c r="C632" s="2"/>
      <c r="D632" s="2"/>
      <c r="E632" s="24"/>
      <c r="F632" s="4"/>
      <c r="H632" s="4"/>
    </row>
    <row r="633" ht="15.75" customHeight="1">
      <c r="A633" s="4"/>
      <c r="B633" s="2"/>
      <c r="C633" s="2"/>
      <c r="D633" s="2"/>
      <c r="E633" s="24"/>
      <c r="F633" s="4"/>
      <c r="H633" s="4"/>
    </row>
    <row r="634" ht="15.75" customHeight="1">
      <c r="A634" s="4"/>
      <c r="B634" s="2"/>
      <c r="C634" s="2"/>
      <c r="D634" s="2"/>
      <c r="E634" s="24"/>
      <c r="F634" s="4"/>
      <c r="H634" s="4"/>
    </row>
    <row r="635" ht="15.75" customHeight="1">
      <c r="A635" s="4"/>
      <c r="B635" s="2"/>
      <c r="C635" s="2"/>
      <c r="D635" s="2"/>
      <c r="E635" s="24"/>
      <c r="F635" s="4"/>
      <c r="H635" s="4"/>
    </row>
    <row r="636" ht="15.75" customHeight="1">
      <c r="A636" s="4"/>
      <c r="B636" s="2"/>
      <c r="C636" s="2"/>
      <c r="D636" s="2"/>
      <c r="E636" s="24"/>
      <c r="F636" s="4"/>
      <c r="H636" s="4"/>
    </row>
    <row r="637" ht="15.75" customHeight="1">
      <c r="A637" s="4"/>
      <c r="B637" s="2"/>
      <c r="C637" s="2"/>
      <c r="D637" s="2"/>
      <c r="E637" s="24"/>
      <c r="F637" s="4"/>
      <c r="H637" s="4"/>
    </row>
    <row r="638" ht="15.75" customHeight="1">
      <c r="A638" s="4"/>
      <c r="B638" s="2"/>
      <c r="C638" s="2"/>
      <c r="D638" s="2"/>
      <c r="E638" s="24"/>
      <c r="F638" s="4"/>
      <c r="H638" s="4"/>
    </row>
    <row r="639" ht="15.75" customHeight="1">
      <c r="A639" s="4"/>
      <c r="B639" s="2"/>
      <c r="C639" s="2"/>
      <c r="D639" s="2"/>
      <c r="E639" s="24"/>
      <c r="F639" s="4"/>
      <c r="H639" s="4"/>
    </row>
    <row r="640" ht="15.75" customHeight="1">
      <c r="A640" s="4"/>
      <c r="B640" s="2"/>
      <c r="C640" s="2"/>
      <c r="D640" s="2"/>
      <c r="E640" s="24"/>
      <c r="F640" s="4"/>
      <c r="H640" s="4"/>
    </row>
    <row r="641" ht="15.75" customHeight="1">
      <c r="A641" s="4"/>
      <c r="B641" s="2"/>
      <c r="C641" s="2"/>
      <c r="D641" s="2"/>
      <c r="E641" s="24"/>
      <c r="F641" s="4"/>
      <c r="H641" s="4"/>
    </row>
    <row r="642" ht="15.75" customHeight="1">
      <c r="A642" s="4"/>
      <c r="B642" s="2"/>
      <c r="C642" s="2"/>
      <c r="D642" s="2"/>
      <c r="E642" s="24"/>
      <c r="F642" s="4"/>
      <c r="H642" s="4"/>
    </row>
    <row r="643" ht="15.75" customHeight="1">
      <c r="A643" s="4"/>
      <c r="B643" s="2"/>
      <c r="C643" s="2"/>
      <c r="D643" s="2"/>
      <c r="E643" s="24"/>
      <c r="F643" s="4"/>
      <c r="H643" s="4"/>
    </row>
    <row r="644" ht="15.75" customHeight="1">
      <c r="A644" s="4"/>
      <c r="B644" s="2"/>
      <c r="C644" s="2"/>
      <c r="D644" s="2"/>
      <c r="E644" s="24"/>
      <c r="F644" s="4"/>
      <c r="H644" s="4"/>
    </row>
    <row r="645" ht="15.75" customHeight="1">
      <c r="A645" s="4"/>
      <c r="B645" s="2"/>
      <c r="C645" s="2"/>
      <c r="D645" s="2"/>
      <c r="E645" s="24"/>
      <c r="F645" s="4"/>
      <c r="H645" s="4"/>
    </row>
    <row r="646" ht="15.75" customHeight="1">
      <c r="A646" s="4"/>
      <c r="B646" s="2"/>
      <c r="C646" s="2"/>
      <c r="D646" s="2"/>
      <c r="E646" s="24"/>
      <c r="F646" s="4"/>
      <c r="H646" s="4"/>
    </row>
    <row r="647" ht="15.75" customHeight="1">
      <c r="A647" s="4"/>
      <c r="B647" s="2"/>
      <c r="C647" s="2"/>
      <c r="D647" s="2"/>
      <c r="E647" s="24"/>
      <c r="F647" s="4"/>
      <c r="H647" s="4"/>
    </row>
    <row r="648" ht="15.75" customHeight="1">
      <c r="A648" s="4"/>
      <c r="B648" s="2"/>
      <c r="C648" s="2"/>
      <c r="D648" s="2"/>
      <c r="E648" s="24"/>
      <c r="F648" s="4"/>
      <c r="H648" s="4"/>
    </row>
    <row r="649" ht="15.75" customHeight="1">
      <c r="A649" s="4"/>
      <c r="B649" s="2"/>
      <c r="C649" s="2"/>
      <c r="D649" s="2"/>
      <c r="E649" s="24"/>
      <c r="F649" s="4"/>
      <c r="H649" s="4"/>
    </row>
    <row r="650" ht="15.75" customHeight="1">
      <c r="A650" s="4"/>
      <c r="B650" s="2"/>
      <c r="C650" s="2"/>
      <c r="D650" s="2"/>
      <c r="E650" s="24"/>
      <c r="F650" s="4"/>
      <c r="H650" s="4"/>
    </row>
    <row r="651" ht="15.75" customHeight="1">
      <c r="A651" s="4"/>
      <c r="B651" s="2"/>
      <c r="C651" s="2"/>
      <c r="D651" s="2"/>
      <c r="E651" s="24"/>
      <c r="F651" s="4"/>
      <c r="H651" s="4"/>
    </row>
    <row r="652" ht="15.75" customHeight="1">
      <c r="A652" s="4"/>
      <c r="B652" s="2"/>
      <c r="C652" s="2"/>
      <c r="D652" s="2"/>
      <c r="E652" s="24"/>
      <c r="F652" s="4"/>
      <c r="H652" s="4"/>
    </row>
    <row r="653" ht="15.75" customHeight="1">
      <c r="A653" s="4"/>
      <c r="B653" s="2"/>
      <c r="C653" s="2"/>
      <c r="D653" s="2"/>
      <c r="E653" s="24"/>
      <c r="F653" s="4"/>
      <c r="H653" s="4"/>
    </row>
    <row r="654" ht="15.75" customHeight="1">
      <c r="A654" s="4"/>
      <c r="B654" s="2"/>
      <c r="C654" s="2"/>
      <c r="D654" s="2"/>
      <c r="E654" s="24"/>
      <c r="F654" s="4"/>
      <c r="H654" s="4"/>
    </row>
    <row r="655" ht="15.75" customHeight="1">
      <c r="A655" s="4"/>
      <c r="B655" s="2"/>
      <c r="C655" s="2"/>
      <c r="D655" s="2"/>
      <c r="E655" s="24"/>
      <c r="F655" s="4"/>
      <c r="H655" s="4"/>
    </row>
    <row r="656" ht="15.75" customHeight="1">
      <c r="A656" s="4"/>
      <c r="B656" s="2"/>
      <c r="C656" s="2"/>
      <c r="D656" s="2"/>
      <c r="E656" s="24"/>
      <c r="F656" s="4"/>
      <c r="H656" s="4"/>
    </row>
    <row r="657" ht="15.75" customHeight="1">
      <c r="A657" s="4"/>
      <c r="B657" s="2"/>
      <c r="C657" s="2"/>
      <c r="D657" s="2"/>
      <c r="E657" s="24"/>
      <c r="F657" s="4"/>
      <c r="H657" s="4"/>
    </row>
    <row r="658" ht="15.75" customHeight="1">
      <c r="A658" s="4"/>
      <c r="B658" s="2"/>
      <c r="C658" s="2"/>
      <c r="D658" s="2"/>
      <c r="E658" s="24"/>
      <c r="F658" s="4"/>
      <c r="H658" s="4"/>
    </row>
    <row r="659" ht="15.75" customHeight="1">
      <c r="A659" s="4"/>
      <c r="B659" s="2"/>
      <c r="C659" s="2"/>
      <c r="D659" s="2"/>
      <c r="E659" s="24"/>
      <c r="F659" s="4"/>
      <c r="H659" s="4"/>
    </row>
    <row r="660" ht="15.75" customHeight="1">
      <c r="A660" s="4"/>
      <c r="B660" s="2"/>
      <c r="C660" s="2"/>
      <c r="D660" s="2"/>
      <c r="E660" s="24"/>
      <c r="F660" s="4"/>
      <c r="H660" s="4"/>
    </row>
    <row r="661" ht="15.75" customHeight="1">
      <c r="A661" s="4"/>
      <c r="B661" s="2"/>
      <c r="C661" s="2"/>
      <c r="D661" s="2"/>
      <c r="E661" s="24"/>
      <c r="F661" s="4"/>
      <c r="H661" s="4"/>
    </row>
    <row r="662" ht="15.75" customHeight="1">
      <c r="A662" s="4"/>
      <c r="B662" s="2"/>
      <c r="C662" s="2"/>
      <c r="D662" s="2"/>
      <c r="E662" s="24"/>
      <c r="F662" s="4"/>
      <c r="H662" s="4"/>
    </row>
    <row r="663" ht="15.75" customHeight="1">
      <c r="A663" s="4"/>
      <c r="B663" s="2"/>
      <c r="C663" s="2"/>
      <c r="D663" s="2"/>
      <c r="E663" s="24"/>
      <c r="F663" s="4"/>
      <c r="H663" s="4"/>
    </row>
    <row r="664" ht="15.75" customHeight="1">
      <c r="A664" s="4"/>
      <c r="B664" s="2"/>
      <c r="C664" s="2"/>
      <c r="D664" s="2"/>
      <c r="E664" s="24"/>
      <c r="F664" s="4"/>
      <c r="H664" s="4"/>
    </row>
    <row r="665" ht="15.75" customHeight="1">
      <c r="A665" s="4"/>
      <c r="B665" s="2"/>
      <c r="C665" s="2"/>
      <c r="D665" s="2"/>
      <c r="E665" s="24"/>
      <c r="F665" s="4"/>
      <c r="H665" s="4"/>
    </row>
    <row r="666" ht="15.75" customHeight="1">
      <c r="A666" s="4"/>
      <c r="B666" s="2"/>
      <c r="C666" s="2"/>
      <c r="D666" s="2"/>
      <c r="E666" s="24"/>
      <c r="F666" s="4"/>
      <c r="H666" s="4"/>
    </row>
    <row r="667" ht="15.75" customHeight="1">
      <c r="A667" s="4"/>
      <c r="B667" s="2"/>
      <c r="C667" s="2"/>
      <c r="D667" s="2"/>
      <c r="E667" s="24"/>
      <c r="F667" s="4"/>
      <c r="H667" s="4"/>
    </row>
    <row r="668" ht="15.75" customHeight="1">
      <c r="A668" s="4"/>
      <c r="B668" s="2"/>
      <c r="C668" s="2"/>
      <c r="D668" s="2"/>
      <c r="E668" s="24"/>
      <c r="F668" s="4"/>
      <c r="H668" s="4"/>
    </row>
    <row r="669" ht="15.75" customHeight="1">
      <c r="A669" s="4"/>
      <c r="B669" s="2"/>
      <c r="C669" s="2"/>
      <c r="D669" s="2"/>
      <c r="E669" s="24"/>
      <c r="F669" s="4"/>
      <c r="H669" s="4"/>
    </row>
    <row r="670" ht="15.75" customHeight="1">
      <c r="A670" s="4"/>
      <c r="B670" s="2"/>
      <c r="C670" s="2"/>
      <c r="D670" s="2"/>
      <c r="E670" s="24"/>
      <c r="F670" s="4"/>
      <c r="H670" s="4"/>
    </row>
    <row r="671" ht="15.75" customHeight="1">
      <c r="A671" s="4"/>
      <c r="B671" s="2"/>
      <c r="C671" s="2"/>
      <c r="D671" s="2"/>
      <c r="E671" s="24"/>
      <c r="F671" s="4"/>
      <c r="H671" s="4"/>
    </row>
    <row r="672" ht="15.75" customHeight="1">
      <c r="A672" s="4"/>
      <c r="B672" s="2"/>
      <c r="C672" s="2"/>
      <c r="D672" s="2"/>
      <c r="E672" s="24"/>
      <c r="F672" s="4"/>
      <c r="H672" s="4"/>
    </row>
    <row r="673" ht="15.75" customHeight="1">
      <c r="A673" s="4"/>
      <c r="B673" s="2"/>
      <c r="C673" s="2"/>
      <c r="D673" s="2"/>
      <c r="E673" s="24"/>
      <c r="F673" s="4"/>
      <c r="H673" s="4"/>
    </row>
    <row r="674" ht="15.75" customHeight="1">
      <c r="A674" s="4"/>
      <c r="B674" s="2"/>
      <c r="C674" s="2"/>
      <c r="D674" s="2"/>
      <c r="E674" s="24"/>
      <c r="F674" s="4"/>
      <c r="H674" s="4"/>
    </row>
    <row r="675" ht="15.75" customHeight="1">
      <c r="A675" s="4"/>
      <c r="B675" s="2"/>
      <c r="C675" s="2"/>
      <c r="D675" s="2"/>
      <c r="E675" s="24"/>
      <c r="F675" s="4"/>
      <c r="H675" s="4"/>
    </row>
    <row r="676" ht="15.75" customHeight="1">
      <c r="A676" s="4"/>
      <c r="B676" s="2"/>
      <c r="C676" s="2"/>
      <c r="D676" s="2"/>
      <c r="E676" s="24"/>
      <c r="F676" s="4"/>
      <c r="H676" s="4"/>
    </row>
    <row r="677" ht="15.75" customHeight="1">
      <c r="A677" s="4"/>
      <c r="B677" s="2"/>
      <c r="C677" s="2"/>
      <c r="D677" s="2"/>
      <c r="E677" s="24"/>
      <c r="F677" s="4"/>
      <c r="H677" s="4"/>
    </row>
    <row r="678" ht="15.75" customHeight="1">
      <c r="A678" s="4"/>
      <c r="B678" s="2"/>
      <c r="C678" s="2"/>
      <c r="D678" s="2"/>
      <c r="E678" s="24"/>
      <c r="F678" s="4"/>
      <c r="H678" s="4"/>
    </row>
    <row r="679" ht="15.75" customHeight="1">
      <c r="A679" s="4"/>
      <c r="B679" s="2"/>
      <c r="C679" s="2"/>
      <c r="D679" s="2"/>
      <c r="E679" s="24"/>
      <c r="F679" s="4"/>
      <c r="H679" s="4"/>
    </row>
    <row r="680" ht="15.75" customHeight="1">
      <c r="A680" s="4"/>
      <c r="B680" s="2"/>
      <c r="C680" s="2"/>
      <c r="D680" s="2"/>
      <c r="E680" s="24"/>
      <c r="F680" s="4"/>
      <c r="H680" s="4"/>
    </row>
    <row r="681" ht="15.75" customHeight="1">
      <c r="A681" s="4"/>
      <c r="B681" s="2"/>
      <c r="C681" s="2"/>
      <c r="D681" s="2"/>
      <c r="E681" s="24"/>
      <c r="F681" s="4"/>
      <c r="H681" s="4"/>
    </row>
    <row r="682" ht="15.75" customHeight="1">
      <c r="A682" s="4"/>
      <c r="B682" s="2"/>
      <c r="C682" s="2"/>
      <c r="D682" s="2"/>
      <c r="E682" s="24"/>
      <c r="F682" s="4"/>
      <c r="H682" s="4"/>
    </row>
    <row r="683" ht="15.75" customHeight="1">
      <c r="A683" s="4"/>
      <c r="B683" s="2"/>
      <c r="C683" s="2"/>
      <c r="D683" s="2"/>
      <c r="E683" s="24"/>
      <c r="F683" s="4"/>
      <c r="H683" s="4"/>
    </row>
    <row r="684" ht="15.75" customHeight="1">
      <c r="A684" s="4"/>
      <c r="B684" s="2"/>
      <c r="C684" s="2"/>
      <c r="D684" s="2"/>
      <c r="E684" s="24"/>
      <c r="F684" s="4"/>
      <c r="H684" s="4"/>
    </row>
    <row r="685" ht="15.75" customHeight="1">
      <c r="A685" s="4"/>
      <c r="B685" s="2"/>
      <c r="C685" s="2"/>
      <c r="D685" s="2"/>
      <c r="E685" s="24"/>
      <c r="F685" s="4"/>
      <c r="H685" s="4"/>
    </row>
    <row r="686" ht="15.75" customHeight="1">
      <c r="A686" s="4"/>
      <c r="B686" s="2"/>
      <c r="C686" s="2"/>
      <c r="D686" s="2"/>
      <c r="E686" s="24"/>
      <c r="F686" s="4"/>
      <c r="H686" s="4"/>
    </row>
    <row r="687" ht="15.75" customHeight="1">
      <c r="A687" s="4"/>
      <c r="B687" s="2"/>
      <c r="C687" s="2"/>
      <c r="D687" s="2"/>
      <c r="E687" s="24"/>
      <c r="F687" s="4"/>
      <c r="H687" s="4"/>
    </row>
    <row r="688" ht="15.75" customHeight="1">
      <c r="A688" s="4"/>
      <c r="B688" s="2"/>
      <c r="C688" s="2"/>
      <c r="D688" s="2"/>
      <c r="E688" s="24"/>
      <c r="F688" s="4"/>
      <c r="H688" s="4"/>
    </row>
    <row r="689" ht="15.75" customHeight="1">
      <c r="A689" s="4"/>
      <c r="B689" s="2"/>
      <c r="C689" s="2"/>
      <c r="D689" s="2"/>
      <c r="E689" s="24"/>
      <c r="F689" s="4"/>
      <c r="H689" s="4"/>
    </row>
    <row r="690" ht="15.75" customHeight="1">
      <c r="A690" s="4"/>
      <c r="B690" s="2"/>
      <c r="C690" s="2"/>
      <c r="D690" s="2"/>
      <c r="E690" s="24"/>
      <c r="F690" s="4"/>
      <c r="H690" s="4"/>
    </row>
    <row r="691" ht="15.75" customHeight="1">
      <c r="A691" s="4"/>
      <c r="B691" s="2"/>
      <c r="C691" s="2"/>
      <c r="D691" s="2"/>
      <c r="E691" s="24"/>
      <c r="F691" s="4"/>
      <c r="H691" s="4"/>
    </row>
    <row r="692" ht="15.75" customHeight="1">
      <c r="A692" s="4"/>
      <c r="B692" s="2"/>
      <c r="C692" s="2"/>
      <c r="D692" s="2"/>
      <c r="E692" s="24"/>
      <c r="F692" s="4"/>
      <c r="H692" s="4"/>
    </row>
    <row r="693" ht="15.75" customHeight="1">
      <c r="A693" s="4"/>
      <c r="B693" s="2"/>
      <c r="C693" s="2"/>
      <c r="D693" s="2"/>
      <c r="E693" s="24"/>
      <c r="F693" s="4"/>
      <c r="H693" s="4"/>
    </row>
    <row r="694" ht="15.75" customHeight="1">
      <c r="A694" s="4"/>
      <c r="B694" s="2"/>
      <c r="C694" s="2"/>
      <c r="D694" s="2"/>
      <c r="E694" s="24"/>
      <c r="F694" s="4"/>
      <c r="H694" s="4"/>
    </row>
    <row r="695" ht="15.75" customHeight="1">
      <c r="A695" s="4"/>
      <c r="B695" s="2"/>
      <c r="C695" s="2"/>
      <c r="D695" s="2"/>
      <c r="E695" s="24"/>
      <c r="F695" s="4"/>
      <c r="H695" s="4"/>
    </row>
    <row r="696" ht="15.75" customHeight="1">
      <c r="A696" s="4"/>
      <c r="B696" s="2"/>
      <c r="C696" s="2"/>
      <c r="D696" s="2"/>
      <c r="E696" s="24"/>
      <c r="F696" s="4"/>
      <c r="H696" s="4"/>
    </row>
    <row r="697" ht="15.75" customHeight="1">
      <c r="A697" s="4"/>
      <c r="B697" s="2"/>
      <c r="C697" s="2"/>
      <c r="D697" s="2"/>
      <c r="E697" s="24"/>
      <c r="F697" s="4"/>
      <c r="H697" s="4"/>
    </row>
    <row r="698" ht="15.75" customHeight="1">
      <c r="A698" s="4"/>
      <c r="B698" s="2"/>
      <c r="C698" s="2"/>
      <c r="D698" s="2"/>
      <c r="E698" s="24"/>
      <c r="F698" s="4"/>
      <c r="H698" s="4"/>
    </row>
    <row r="699" ht="15.75" customHeight="1">
      <c r="A699" s="4"/>
      <c r="B699" s="2"/>
      <c r="C699" s="2"/>
      <c r="D699" s="2"/>
      <c r="E699" s="24"/>
      <c r="F699" s="4"/>
      <c r="H699" s="4"/>
    </row>
    <row r="700" ht="15.75" customHeight="1">
      <c r="A700" s="4"/>
      <c r="B700" s="2"/>
      <c r="C700" s="2"/>
      <c r="D700" s="2"/>
      <c r="E700" s="24"/>
      <c r="F700" s="4"/>
      <c r="H700" s="4"/>
    </row>
    <row r="701" ht="15.75" customHeight="1">
      <c r="A701" s="4"/>
      <c r="B701" s="2"/>
      <c r="C701" s="2"/>
      <c r="D701" s="2"/>
      <c r="E701" s="24"/>
      <c r="F701" s="4"/>
      <c r="H701" s="4"/>
    </row>
    <row r="702" ht="15.75" customHeight="1">
      <c r="A702" s="4"/>
      <c r="B702" s="2"/>
      <c r="C702" s="2"/>
      <c r="D702" s="2"/>
      <c r="E702" s="24"/>
      <c r="F702" s="4"/>
      <c r="H702" s="4"/>
    </row>
    <row r="703" ht="15.75" customHeight="1">
      <c r="A703" s="4"/>
      <c r="B703" s="2"/>
      <c r="C703" s="2"/>
      <c r="D703" s="2"/>
      <c r="E703" s="24"/>
      <c r="F703" s="4"/>
      <c r="H703" s="4"/>
    </row>
    <row r="704" ht="15.75" customHeight="1">
      <c r="A704" s="4"/>
      <c r="B704" s="2"/>
      <c r="C704" s="2"/>
      <c r="D704" s="2"/>
      <c r="E704" s="24"/>
      <c r="F704" s="4"/>
      <c r="H704" s="4"/>
    </row>
    <row r="705" ht="15.75" customHeight="1">
      <c r="A705" s="4"/>
      <c r="B705" s="2"/>
      <c r="C705" s="2"/>
      <c r="D705" s="2"/>
      <c r="E705" s="24"/>
      <c r="F705" s="4"/>
      <c r="H705" s="4"/>
    </row>
    <row r="706" ht="15.75" customHeight="1">
      <c r="A706" s="4"/>
      <c r="B706" s="2"/>
      <c r="C706" s="2"/>
      <c r="D706" s="2"/>
      <c r="E706" s="24"/>
      <c r="F706" s="4"/>
      <c r="H706" s="4"/>
    </row>
    <row r="707" ht="15.75" customHeight="1">
      <c r="A707" s="4"/>
      <c r="B707" s="2"/>
      <c r="C707" s="2"/>
      <c r="D707" s="2"/>
      <c r="E707" s="24"/>
      <c r="F707" s="4"/>
      <c r="H707" s="4"/>
    </row>
    <row r="708" ht="15.75" customHeight="1">
      <c r="A708" s="4"/>
      <c r="B708" s="2"/>
      <c r="C708" s="2"/>
      <c r="D708" s="2"/>
      <c r="E708" s="24"/>
      <c r="F708" s="4"/>
      <c r="H708" s="4"/>
    </row>
    <row r="709" ht="15.75" customHeight="1">
      <c r="A709" s="4"/>
      <c r="B709" s="2"/>
      <c r="C709" s="2"/>
      <c r="D709" s="2"/>
      <c r="E709" s="24"/>
      <c r="F709" s="4"/>
      <c r="H709" s="4"/>
    </row>
    <row r="710" ht="15.75" customHeight="1">
      <c r="A710" s="4"/>
      <c r="B710" s="2"/>
      <c r="C710" s="2"/>
      <c r="D710" s="2"/>
      <c r="E710" s="24"/>
      <c r="F710" s="4"/>
      <c r="H710" s="4"/>
    </row>
    <row r="711" ht="15.75" customHeight="1">
      <c r="A711" s="4"/>
      <c r="B711" s="2"/>
      <c r="C711" s="2"/>
      <c r="D711" s="2"/>
      <c r="E711" s="24"/>
      <c r="F711" s="4"/>
      <c r="H711" s="4"/>
    </row>
    <row r="712" ht="15.75" customHeight="1">
      <c r="A712" s="4"/>
      <c r="B712" s="2"/>
      <c r="C712" s="2"/>
      <c r="D712" s="2"/>
      <c r="E712" s="24"/>
      <c r="F712" s="4"/>
      <c r="H712" s="4"/>
    </row>
    <row r="713" ht="15.75" customHeight="1">
      <c r="A713" s="4"/>
      <c r="B713" s="2"/>
      <c r="C713" s="2"/>
      <c r="D713" s="2"/>
      <c r="E713" s="24"/>
      <c r="F713" s="4"/>
      <c r="H713" s="4"/>
    </row>
    <row r="714" ht="15.75" customHeight="1">
      <c r="A714" s="4"/>
      <c r="B714" s="2"/>
      <c r="C714" s="2"/>
      <c r="D714" s="2"/>
      <c r="E714" s="24"/>
      <c r="F714" s="4"/>
      <c r="H714" s="4"/>
    </row>
    <row r="715" ht="15.75" customHeight="1">
      <c r="A715" s="4"/>
      <c r="B715" s="2"/>
      <c r="C715" s="2"/>
      <c r="D715" s="2"/>
      <c r="E715" s="24"/>
      <c r="F715" s="4"/>
      <c r="H715" s="4"/>
    </row>
    <row r="716" ht="15.75" customHeight="1">
      <c r="A716" s="4"/>
      <c r="B716" s="2"/>
      <c r="C716" s="2"/>
      <c r="D716" s="2"/>
      <c r="E716" s="24"/>
      <c r="F716" s="4"/>
      <c r="H716" s="4"/>
    </row>
    <row r="717" ht="15.75" customHeight="1">
      <c r="A717" s="4"/>
      <c r="B717" s="2"/>
      <c r="C717" s="2"/>
      <c r="D717" s="2"/>
      <c r="E717" s="24"/>
      <c r="F717" s="4"/>
      <c r="H717" s="4"/>
    </row>
    <row r="718" ht="15.75" customHeight="1">
      <c r="A718" s="4"/>
      <c r="B718" s="2"/>
      <c r="C718" s="2"/>
      <c r="D718" s="2"/>
      <c r="E718" s="24"/>
      <c r="F718" s="4"/>
      <c r="H718" s="4"/>
    </row>
    <row r="719" ht="15.75" customHeight="1">
      <c r="A719" s="4"/>
      <c r="B719" s="2"/>
      <c r="C719" s="2"/>
      <c r="D719" s="2"/>
      <c r="E719" s="24"/>
      <c r="F719" s="4"/>
      <c r="H719" s="4"/>
    </row>
    <row r="720" ht="15.75" customHeight="1">
      <c r="A720" s="4"/>
      <c r="B720" s="2"/>
      <c r="C720" s="2"/>
      <c r="D720" s="2"/>
      <c r="E720" s="24"/>
      <c r="F720" s="4"/>
      <c r="H720" s="4"/>
    </row>
    <row r="721" ht="15.75" customHeight="1">
      <c r="A721" s="4"/>
      <c r="B721" s="2"/>
      <c r="C721" s="2"/>
      <c r="D721" s="2"/>
      <c r="E721" s="24"/>
      <c r="F721" s="4"/>
      <c r="H721" s="4"/>
    </row>
    <row r="722" ht="15.75" customHeight="1">
      <c r="A722" s="4"/>
      <c r="B722" s="2"/>
      <c r="C722" s="2"/>
      <c r="D722" s="2"/>
      <c r="E722" s="24"/>
      <c r="F722" s="4"/>
      <c r="H722" s="4"/>
    </row>
    <row r="723" ht="15.75" customHeight="1">
      <c r="A723" s="4"/>
      <c r="B723" s="2"/>
      <c r="C723" s="2"/>
      <c r="D723" s="2"/>
      <c r="E723" s="24"/>
      <c r="F723" s="4"/>
      <c r="H723" s="4"/>
    </row>
    <row r="724" ht="15.75" customHeight="1">
      <c r="A724" s="4"/>
      <c r="B724" s="2"/>
      <c r="C724" s="2"/>
      <c r="D724" s="2"/>
      <c r="E724" s="24"/>
      <c r="F724" s="4"/>
      <c r="H724" s="4"/>
    </row>
    <row r="725" ht="15.75" customHeight="1">
      <c r="A725" s="4"/>
      <c r="B725" s="2"/>
      <c r="C725" s="2"/>
      <c r="D725" s="2"/>
      <c r="E725" s="24"/>
      <c r="F725" s="4"/>
      <c r="H725" s="4"/>
    </row>
    <row r="726" ht="15.75" customHeight="1">
      <c r="A726" s="4"/>
      <c r="B726" s="2"/>
      <c r="C726" s="2"/>
      <c r="D726" s="2"/>
      <c r="E726" s="24"/>
      <c r="F726" s="4"/>
      <c r="H726" s="4"/>
    </row>
    <row r="727" ht="15.75" customHeight="1">
      <c r="A727" s="4"/>
      <c r="B727" s="2"/>
      <c r="C727" s="2"/>
      <c r="D727" s="2"/>
      <c r="E727" s="24"/>
      <c r="F727" s="4"/>
      <c r="H727" s="4"/>
    </row>
    <row r="728" ht="15.75" customHeight="1">
      <c r="A728" s="4"/>
      <c r="B728" s="2"/>
      <c r="C728" s="2"/>
      <c r="D728" s="2"/>
      <c r="E728" s="24"/>
      <c r="F728" s="4"/>
      <c r="H728" s="4"/>
    </row>
    <row r="729" ht="15.75" customHeight="1">
      <c r="A729" s="4"/>
      <c r="B729" s="2"/>
      <c r="C729" s="2"/>
      <c r="D729" s="2"/>
      <c r="E729" s="24"/>
      <c r="F729" s="4"/>
      <c r="H729" s="4"/>
    </row>
    <row r="730" ht="15.75" customHeight="1">
      <c r="A730" s="4"/>
      <c r="B730" s="2"/>
      <c r="C730" s="2"/>
      <c r="D730" s="2"/>
      <c r="E730" s="24"/>
      <c r="F730" s="4"/>
      <c r="H730" s="4"/>
    </row>
    <row r="731" ht="15.75" customHeight="1">
      <c r="A731" s="4"/>
      <c r="B731" s="2"/>
      <c r="C731" s="2"/>
      <c r="D731" s="2"/>
      <c r="E731" s="24"/>
      <c r="F731" s="4"/>
      <c r="H731" s="4"/>
    </row>
    <row r="732" ht="15.75" customHeight="1">
      <c r="A732" s="4"/>
      <c r="B732" s="2"/>
      <c r="C732" s="2"/>
      <c r="D732" s="2"/>
      <c r="E732" s="24"/>
      <c r="F732" s="4"/>
      <c r="H732" s="4"/>
    </row>
    <row r="733" ht="15.75" customHeight="1">
      <c r="A733" s="4"/>
      <c r="B733" s="2"/>
      <c r="C733" s="2"/>
      <c r="D733" s="2"/>
      <c r="E733" s="24"/>
      <c r="F733" s="4"/>
      <c r="H733" s="4"/>
    </row>
    <row r="734" ht="15.75" customHeight="1">
      <c r="A734" s="4"/>
      <c r="B734" s="2"/>
      <c r="C734" s="2"/>
      <c r="D734" s="2"/>
      <c r="E734" s="24"/>
      <c r="F734" s="4"/>
      <c r="H734" s="4"/>
    </row>
    <row r="735" ht="15.75" customHeight="1">
      <c r="A735" s="4"/>
      <c r="B735" s="2"/>
      <c r="C735" s="2"/>
      <c r="D735" s="2"/>
      <c r="E735" s="24"/>
      <c r="F735" s="4"/>
      <c r="H735" s="4"/>
    </row>
    <row r="736" ht="15.75" customHeight="1">
      <c r="A736" s="4"/>
      <c r="B736" s="2"/>
      <c r="C736" s="2"/>
      <c r="D736" s="2"/>
      <c r="E736" s="24"/>
      <c r="F736" s="4"/>
      <c r="H736" s="4"/>
    </row>
    <row r="737" ht="15.75" customHeight="1">
      <c r="A737" s="4"/>
      <c r="B737" s="2"/>
      <c r="C737" s="2"/>
      <c r="D737" s="2"/>
      <c r="E737" s="24"/>
      <c r="F737" s="4"/>
      <c r="H737" s="4"/>
    </row>
    <row r="738" ht="15.75" customHeight="1">
      <c r="A738" s="4"/>
      <c r="B738" s="2"/>
      <c r="C738" s="2"/>
      <c r="D738" s="2"/>
      <c r="E738" s="24"/>
      <c r="F738" s="4"/>
      <c r="H738" s="4"/>
    </row>
    <row r="739" ht="15.75" customHeight="1">
      <c r="A739" s="4"/>
      <c r="B739" s="2"/>
      <c r="C739" s="2"/>
      <c r="D739" s="2"/>
      <c r="E739" s="24"/>
      <c r="F739" s="4"/>
      <c r="H739" s="4"/>
    </row>
    <row r="740" ht="15.75" customHeight="1">
      <c r="A740" s="4"/>
      <c r="B740" s="2"/>
      <c r="C740" s="2"/>
      <c r="D740" s="2"/>
      <c r="E740" s="24"/>
      <c r="F740" s="4"/>
      <c r="H740" s="4"/>
    </row>
    <row r="741" ht="15.75" customHeight="1">
      <c r="A741" s="4"/>
      <c r="B741" s="2"/>
      <c r="C741" s="2"/>
      <c r="D741" s="2"/>
      <c r="E741" s="24"/>
      <c r="F741" s="4"/>
      <c r="H741" s="4"/>
    </row>
    <row r="742" ht="15.75" customHeight="1">
      <c r="A742" s="4"/>
      <c r="B742" s="2"/>
      <c r="C742" s="2"/>
      <c r="D742" s="2"/>
      <c r="E742" s="24"/>
      <c r="F742" s="4"/>
      <c r="H742" s="4"/>
    </row>
    <row r="743" ht="15.75" customHeight="1">
      <c r="A743" s="4"/>
      <c r="B743" s="2"/>
      <c r="C743" s="2"/>
      <c r="D743" s="2"/>
      <c r="E743" s="24"/>
      <c r="F743" s="4"/>
      <c r="H743" s="4"/>
    </row>
    <row r="744" ht="15.75" customHeight="1">
      <c r="A744" s="4"/>
      <c r="B744" s="2"/>
      <c r="C744" s="2"/>
      <c r="D744" s="2"/>
      <c r="E744" s="24"/>
      <c r="F744" s="4"/>
      <c r="H744" s="4"/>
    </row>
    <row r="745" ht="15.75" customHeight="1">
      <c r="A745" s="4"/>
      <c r="B745" s="2"/>
      <c r="C745" s="2"/>
      <c r="D745" s="2"/>
      <c r="E745" s="24"/>
      <c r="F745" s="4"/>
      <c r="H745" s="4"/>
    </row>
    <row r="746" ht="15.75" customHeight="1">
      <c r="A746" s="4"/>
      <c r="B746" s="2"/>
      <c r="C746" s="2"/>
      <c r="D746" s="2"/>
      <c r="E746" s="24"/>
      <c r="F746" s="4"/>
      <c r="H746" s="4"/>
    </row>
    <row r="747" ht="15.75" customHeight="1">
      <c r="A747" s="4"/>
      <c r="B747" s="2"/>
      <c r="C747" s="2"/>
      <c r="D747" s="2"/>
      <c r="E747" s="24"/>
      <c r="F747" s="4"/>
      <c r="H747" s="4"/>
    </row>
    <row r="748" ht="15.75" customHeight="1">
      <c r="A748" s="4"/>
      <c r="B748" s="2"/>
      <c r="C748" s="2"/>
      <c r="D748" s="2"/>
      <c r="E748" s="24"/>
      <c r="F748" s="4"/>
      <c r="H748" s="4"/>
    </row>
    <row r="749" ht="15.75" customHeight="1">
      <c r="A749" s="4"/>
      <c r="B749" s="2"/>
      <c r="C749" s="2"/>
      <c r="D749" s="2"/>
      <c r="E749" s="24"/>
      <c r="F749" s="4"/>
      <c r="H749" s="4"/>
    </row>
    <row r="750" ht="15.75" customHeight="1">
      <c r="A750" s="4"/>
      <c r="B750" s="2"/>
      <c r="C750" s="2"/>
      <c r="D750" s="2"/>
      <c r="E750" s="24"/>
      <c r="F750" s="4"/>
      <c r="H750" s="4"/>
    </row>
    <row r="751" ht="15.75" customHeight="1">
      <c r="A751" s="4"/>
      <c r="B751" s="2"/>
      <c r="C751" s="2"/>
      <c r="D751" s="2"/>
      <c r="E751" s="24"/>
      <c r="F751" s="4"/>
      <c r="H751" s="4"/>
    </row>
    <row r="752" ht="15.75" customHeight="1">
      <c r="A752" s="4"/>
      <c r="B752" s="2"/>
      <c r="C752" s="2"/>
      <c r="D752" s="2"/>
      <c r="E752" s="24"/>
      <c r="F752" s="4"/>
      <c r="H752" s="4"/>
    </row>
    <row r="753" ht="15.75" customHeight="1">
      <c r="A753" s="4"/>
      <c r="B753" s="2"/>
      <c r="C753" s="2"/>
      <c r="D753" s="2"/>
      <c r="E753" s="24"/>
      <c r="F753" s="4"/>
      <c r="H753" s="4"/>
    </row>
    <row r="754" ht="15.75" customHeight="1">
      <c r="A754" s="4"/>
      <c r="B754" s="2"/>
      <c r="C754" s="2"/>
      <c r="D754" s="2"/>
      <c r="E754" s="24"/>
      <c r="F754" s="4"/>
      <c r="H754" s="4"/>
    </row>
    <row r="755" ht="15.75" customHeight="1">
      <c r="A755" s="4"/>
      <c r="B755" s="2"/>
      <c r="C755" s="2"/>
      <c r="D755" s="2"/>
      <c r="E755" s="24"/>
      <c r="F755" s="4"/>
      <c r="H755" s="4"/>
    </row>
    <row r="756" ht="15.75" customHeight="1">
      <c r="A756" s="4"/>
      <c r="B756" s="2"/>
      <c r="C756" s="2"/>
      <c r="D756" s="2"/>
      <c r="E756" s="24"/>
      <c r="F756" s="4"/>
      <c r="H756" s="4"/>
    </row>
    <row r="757" ht="15.75" customHeight="1">
      <c r="A757" s="4"/>
      <c r="B757" s="2"/>
      <c r="C757" s="2"/>
      <c r="D757" s="2"/>
      <c r="E757" s="24"/>
      <c r="F757" s="4"/>
      <c r="H757" s="4"/>
    </row>
    <row r="758" ht="15.75" customHeight="1">
      <c r="A758" s="4"/>
      <c r="B758" s="2"/>
      <c r="C758" s="2"/>
      <c r="D758" s="2"/>
      <c r="E758" s="24"/>
      <c r="F758" s="4"/>
      <c r="H758" s="4"/>
    </row>
    <row r="759" ht="15.75" customHeight="1">
      <c r="A759" s="4"/>
      <c r="B759" s="2"/>
      <c r="C759" s="2"/>
      <c r="D759" s="2"/>
      <c r="E759" s="24"/>
      <c r="F759" s="4"/>
      <c r="H759" s="4"/>
    </row>
    <row r="760" ht="15.75" customHeight="1">
      <c r="A760" s="4"/>
      <c r="B760" s="2"/>
      <c r="C760" s="2"/>
      <c r="D760" s="2"/>
      <c r="E760" s="24"/>
      <c r="F760" s="4"/>
      <c r="H760" s="4"/>
    </row>
    <row r="761" ht="15.75" customHeight="1">
      <c r="A761" s="4"/>
      <c r="B761" s="2"/>
      <c r="C761" s="2"/>
      <c r="D761" s="2"/>
      <c r="E761" s="24"/>
      <c r="F761" s="4"/>
      <c r="H761" s="4"/>
    </row>
    <row r="762" ht="15.75" customHeight="1">
      <c r="A762" s="4"/>
      <c r="B762" s="2"/>
      <c r="C762" s="2"/>
      <c r="D762" s="2"/>
      <c r="E762" s="24"/>
      <c r="F762" s="4"/>
      <c r="H762" s="4"/>
    </row>
    <row r="763" ht="15.75" customHeight="1">
      <c r="A763" s="4"/>
      <c r="B763" s="2"/>
      <c r="C763" s="2"/>
      <c r="D763" s="2"/>
      <c r="E763" s="24"/>
      <c r="F763" s="4"/>
      <c r="H763" s="4"/>
    </row>
    <row r="764" ht="15.75" customHeight="1">
      <c r="A764" s="4"/>
      <c r="B764" s="2"/>
      <c r="C764" s="2"/>
      <c r="D764" s="2"/>
      <c r="E764" s="24"/>
      <c r="F764" s="4"/>
      <c r="H764" s="4"/>
    </row>
    <row r="765" ht="15.75" customHeight="1">
      <c r="A765" s="4"/>
      <c r="B765" s="2"/>
      <c r="C765" s="2"/>
      <c r="D765" s="2"/>
      <c r="E765" s="24"/>
      <c r="F765" s="4"/>
      <c r="H765" s="4"/>
    </row>
    <row r="766" ht="15.75" customHeight="1">
      <c r="A766" s="4"/>
      <c r="B766" s="2"/>
      <c r="C766" s="2"/>
      <c r="D766" s="2"/>
      <c r="E766" s="24"/>
      <c r="F766" s="4"/>
      <c r="H766" s="4"/>
    </row>
    <row r="767" ht="15.75" customHeight="1">
      <c r="A767" s="4"/>
      <c r="B767" s="2"/>
      <c r="C767" s="2"/>
      <c r="D767" s="2"/>
      <c r="E767" s="24"/>
      <c r="F767" s="4"/>
      <c r="H767" s="4"/>
    </row>
    <row r="768" ht="15.75" customHeight="1">
      <c r="A768" s="4"/>
      <c r="B768" s="2"/>
      <c r="C768" s="2"/>
      <c r="D768" s="2"/>
      <c r="E768" s="24"/>
      <c r="F768" s="4"/>
      <c r="H768" s="4"/>
    </row>
    <row r="769" ht="15.75" customHeight="1">
      <c r="A769" s="4"/>
      <c r="B769" s="2"/>
      <c r="C769" s="2"/>
      <c r="D769" s="2"/>
      <c r="E769" s="24"/>
      <c r="F769" s="4"/>
      <c r="H769" s="4"/>
    </row>
    <row r="770" ht="15.75" customHeight="1">
      <c r="A770" s="4"/>
      <c r="B770" s="2"/>
      <c r="C770" s="2"/>
      <c r="D770" s="2"/>
      <c r="E770" s="24"/>
      <c r="F770" s="4"/>
      <c r="H770" s="4"/>
    </row>
    <row r="771" ht="15.75" customHeight="1">
      <c r="A771" s="4"/>
      <c r="B771" s="2"/>
      <c r="C771" s="2"/>
      <c r="D771" s="2"/>
      <c r="E771" s="24"/>
      <c r="F771" s="4"/>
      <c r="H771" s="4"/>
    </row>
    <row r="772" ht="15.75" customHeight="1">
      <c r="A772" s="4"/>
      <c r="B772" s="2"/>
      <c r="C772" s="2"/>
      <c r="D772" s="2"/>
      <c r="E772" s="24"/>
      <c r="F772" s="4"/>
      <c r="H772" s="4"/>
    </row>
    <row r="773" ht="15.75" customHeight="1">
      <c r="A773" s="4"/>
      <c r="B773" s="2"/>
      <c r="C773" s="2"/>
      <c r="D773" s="2"/>
      <c r="E773" s="24"/>
      <c r="F773" s="4"/>
      <c r="H773" s="4"/>
    </row>
    <row r="774" ht="15.75" customHeight="1">
      <c r="A774" s="4"/>
      <c r="B774" s="2"/>
      <c r="C774" s="2"/>
      <c r="D774" s="2"/>
      <c r="E774" s="24"/>
      <c r="F774" s="4"/>
      <c r="H774" s="4"/>
    </row>
    <row r="775" ht="15.75" customHeight="1">
      <c r="A775" s="4"/>
      <c r="B775" s="2"/>
      <c r="C775" s="2"/>
      <c r="D775" s="2"/>
      <c r="E775" s="24"/>
      <c r="F775" s="4"/>
      <c r="H775" s="4"/>
    </row>
    <row r="776" ht="15.75" customHeight="1">
      <c r="A776" s="4"/>
      <c r="B776" s="2"/>
      <c r="C776" s="2"/>
      <c r="D776" s="2"/>
      <c r="E776" s="24"/>
      <c r="F776" s="4"/>
      <c r="H776" s="4"/>
    </row>
    <row r="777" ht="15.75" customHeight="1">
      <c r="A777" s="4"/>
      <c r="B777" s="2"/>
      <c r="C777" s="2"/>
      <c r="D777" s="2"/>
      <c r="E777" s="24"/>
      <c r="F777" s="4"/>
      <c r="H777" s="4"/>
    </row>
    <row r="778" ht="15.75" customHeight="1">
      <c r="A778" s="4"/>
      <c r="B778" s="2"/>
      <c r="C778" s="2"/>
      <c r="D778" s="2"/>
      <c r="E778" s="24"/>
      <c r="F778" s="4"/>
      <c r="H778" s="4"/>
    </row>
    <row r="779" ht="15.75" customHeight="1">
      <c r="A779" s="4"/>
      <c r="B779" s="2"/>
      <c r="C779" s="2"/>
      <c r="D779" s="2"/>
      <c r="E779" s="24"/>
      <c r="F779" s="4"/>
      <c r="H779" s="4"/>
    </row>
    <row r="780" ht="15.75" customHeight="1">
      <c r="A780" s="4"/>
      <c r="B780" s="2"/>
      <c r="C780" s="2"/>
      <c r="D780" s="2"/>
      <c r="E780" s="24"/>
      <c r="F780" s="4"/>
      <c r="H780" s="4"/>
    </row>
    <row r="781" ht="15.75" customHeight="1">
      <c r="A781" s="4"/>
      <c r="B781" s="2"/>
      <c r="C781" s="2"/>
      <c r="D781" s="2"/>
      <c r="E781" s="24"/>
      <c r="F781" s="4"/>
      <c r="H781" s="4"/>
    </row>
    <row r="782" ht="15.75" customHeight="1">
      <c r="A782" s="4"/>
      <c r="B782" s="2"/>
      <c r="C782" s="2"/>
      <c r="D782" s="2"/>
      <c r="E782" s="24"/>
      <c r="F782" s="4"/>
      <c r="H782" s="4"/>
    </row>
    <row r="783" ht="15.75" customHeight="1">
      <c r="A783" s="4"/>
      <c r="B783" s="2"/>
      <c r="C783" s="2"/>
      <c r="D783" s="2"/>
      <c r="E783" s="24"/>
      <c r="F783" s="4"/>
      <c r="H783" s="4"/>
    </row>
    <row r="784" ht="15.75" customHeight="1">
      <c r="A784" s="4"/>
      <c r="B784" s="2"/>
      <c r="C784" s="2"/>
      <c r="D784" s="2"/>
      <c r="E784" s="24"/>
      <c r="F784" s="4"/>
      <c r="H784" s="4"/>
    </row>
    <row r="785" ht="15.75" customHeight="1">
      <c r="A785" s="4"/>
      <c r="B785" s="2"/>
      <c r="C785" s="2"/>
      <c r="D785" s="2"/>
      <c r="E785" s="24"/>
      <c r="F785" s="4"/>
      <c r="H785" s="4"/>
    </row>
    <row r="786" ht="15.75" customHeight="1">
      <c r="A786" s="4"/>
      <c r="B786" s="2"/>
      <c r="C786" s="2"/>
      <c r="D786" s="2"/>
      <c r="E786" s="24"/>
      <c r="F786" s="4"/>
      <c r="H786" s="4"/>
    </row>
    <row r="787" ht="15.75" customHeight="1">
      <c r="A787" s="4"/>
      <c r="B787" s="2"/>
      <c r="C787" s="2"/>
      <c r="D787" s="2"/>
      <c r="E787" s="24"/>
      <c r="F787" s="4"/>
      <c r="H787" s="4"/>
    </row>
    <row r="788" ht="15.75" customHeight="1">
      <c r="A788" s="4"/>
      <c r="B788" s="2"/>
      <c r="C788" s="2"/>
      <c r="D788" s="2"/>
      <c r="E788" s="24"/>
      <c r="F788" s="4"/>
      <c r="H788" s="4"/>
    </row>
    <row r="789" ht="15.75" customHeight="1">
      <c r="A789" s="4"/>
      <c r="B789" s="2"/>
      <c r="C789" s="2"/>
      <c r="D789" s="2"/>
      <c r="E789" s="24"/>
      <c r="F789" s="4"/>
      <c r="H789" s="4"/>
    </row>
    <row r="790" ht="15.75" customHeight="1">
      <c r="A790" s="4"/>
      <c r="B790" s="2"/>
      <c r="C790" s="2"/>
      <c r="D790" s="2"/>
      <c r="E790" s="24"/>
      <c r="F790" s="4"/>
      <c r="H790" s="4"/>
    </row>
    <row r="791" ht="15.75" customHeight="1">
      <c r="A791" s="4"/>
      <c r="B791" s="2"/>
      <c r="C791" s="2"/>
      <c r="D791" s="2"/>
      <c r="E791" s="24"/>
      <c r="F791" s="4"/>
      <c r="H791" s="4"/>
    </row>
    <row r="792" ht="15.75" customHeight="1">
      <c r="A792" s="4"/>
      <c r="B792" s="2"/>
      <c r="C792" s="2"/>
      <c r="D792" s="2"/>
      <c r="E792" s="24"/>
      <c r="F792" s="4"/>
      <c r="H792" s="4"/>
    </row>
    <row r="793" ht="15.75" customHeight="1">
      <c r="A793" s="4"/>
      <c r="B793" s="2"/>
      <c r="C793" s="2"/>
      <c r="D793" s="2"/>
      <c r="E793" s="24"/>
      <c r="F793" s="4"/>
      <c r="H793" s="4"/>
    </row>
    <row r="794" ht="15.75" customHeight="1">
      <c r="A794" s="4"/>
      <c r="B794" s="2"/>
      <c r="C794" s="2"/>
      <c r="D794" s="2"/>
      <c r="E794" s="24"/>
      <c r="F794" s="4"/>
      <c r="H794" s="4"/>
    </row>
    <row r="795" ht="15.75" customHeight="1">
      <c r="A795" s="4"/>
      <c r="B795" s="2"/>
      <c r="C795" s="2"/>
      <c r="D795" s="2"/>
      <c r="E795" s="24"/>
      <c r="F795" s="4"/>
      <c r="H795" s="4"/>
    </row>
    <row r="796" ht="15.75" customHeight="1">
      <c r="A796" s="4"/>
      <c r="B796" s="2"/>
      <c r="C796" s="2"/>
      <c r="D796" s="2"/>
      <c r="E796" s="24"/>
      <c r="F796" s="4"/>
      <c r="H796" s="4"/>
    </row>
    <row r="797" ht="15.75" customHeight="1">
      <c r="A797" s="4"/>
      <c r="B797" s="2"/>
      <c r="C797" s="2"/>
      <c r="D797" s="2"/>
      <c r="E797" s="24"/>
      <c r="F797" s="4"/>
      <c r="H797" s="4"/>
    </row>
    <row r="798">
      <c r="A798" s="4"/>
      <c r="B798" s="2"/>
      <c r="C798" s="2"/>
      <c r="D798" s="2"/>
      <c r="E798" s="2"/>
      <c r="F798" s="4"/>
      <c r="H798" s="4"/>
    </row>
    <row r="799">
      <c r="A799" s="4"/>
      <c r="B799" s="2"/>
      <c r="C799" s="2"/>
      <c r="D799" s="2"/>
      <c r="E799" s="2"/>
      <c r="F799" s="4"/>
      <c r="H799" s="4"/>
    </row>
    <row r="800">
      <c r="A800" s="4"/>
      <c r="B800" s="2"/>
      <c r="C800" s="2"/>
      <c r="D800" s="2"/>
      <c r="E800" s="2"/>
      <c r="F800" s="4"/>
      <c r="H800" s="4"/>
    </row>
    <row r="801">
      <c r="A801" s="4"/>
      <c r="B801" s="2"/>
      <c r="C801" s="2"/>
      <c r="D801" s="2"/>
      <c r="E801" s="2"/>
      <c r="F801" s="4"/>
      <c r="H801" s="4"/>
    </row>
    <row r="802">
      <c r="A802" s="4"/>
      <c r="B802" s="2"/>
      <c r="C802" s="2"/>
      <c r="D802" s="2"/>
      <c r="E802" s="2"/>
      <c r="F802" s="4"/>
      <c r="H802" s="4"/>
    </row>
    <row r="803">
      <c r="A803" s="4"/>
      <c r="B803" s="2"/>
      <c r="C803" s="2"/>
      <c r="D803" s="2"/>
      <c r="E803" s="2"/>
      <c r="F803" s="4"/>
      <c r="H803" s="4"/>
    </row>
    <row r="804">
      <c r="A804" s="4"/>
      <c r="B804" s="2"/>
      <c r="C804" s="2"/>
      <c r="D804" s="2"/>
      <c r="E804" s="2"/>
      <c r="F804" s="4"/>
      <c r="H804" s="4"/>
    </row>
    <row r="805">
      <c r="A805" s="4"/>
      <c r="B805" s="2"/>
      <c r="C805" s="2"/>
      <c r="D805" s="2"/>
      <c r="E805" s="2"/>
      <c r="F805" s="4"/>
      <c r="H805" s="4"/>
    </row>
    <row r="806">
      <c r="A806" s="4"/>
      <c r="B806" s="2"/>
      <c r="C806" s="2"/>
      <c r="D806" s="2"/>
      <c r="E806" s="2"/>
      <c r="F806" s="4"/>
      <c r="H806" s="4"/>
    </row>
    <row r="807">
      <c r="A807" s="4"/>
      <c r="B807" s="2"/>
      <c r="C807" s="2"/>
      <c r="D807" s="2"/>
      <c r="E807" s="2"/>
      <c r="F807" s="4"/>
      <c r="H807" s="4"/>
    </row>
    <row r="808">
      <c r="A808" s="4"/>
      <c r="B808" s="2"/>
      <c r="C808" s="2"/>
      <c r="D808" s="2"/>
      <c r="E808" s="2"/>
      <c r="F808" s="4"/>
      <c r="H808" s="4"/>
    </row>
    <row r="809">
      <c r="A809" s="4"/>
      <c r="B809" s="2"/>
      <c r="C809" s="2"/>
      <c r="D809" s="2"/>
      <c r="E809" s="2"/>
      <c r="F809" s="4"/>
      <c r="H809" s="4"/>
    </row>
    <row r="810">
      <c r="A810" s="4"/>
      <c r="B810" s="2"/>
      <c r="C810" s="2"/>
      <c r="D810" s="2"/>
      <c r="E810" s="2"/>
      <c r="F810" s="4"/>
      <c r="H810" s="4"/>
    </row>
    <row r="811">
      <c r="A811" s="4"/>
      <c r="B811" s="2"/>
      <c r="C811" s="2"/>
      <c r="D811" s="2"/>
      <c r="E811" s="2"/>
      <c r="F811" s="4"/>
      <c r="H811" s="4"/>
    </row>
    <row r="812">
      <c r="A812" s="4"/>
      <c r="B812" s="2"/>
      <c r="C812" s="2"/>
      <c r="D812" s="2"/>
      <c r="E812" s="2"/>
      <c r="F812" s="4"/>
      <c r="H812" s="4"/>
    </row>
    <row r="813">
      <c r="A813" s="4"/>
      <c r="B813" s="2"/>
      <c r="C813" s="2"/>
      <c r="D813" s="2"/>
      <c r="E813" s="2"/>
      <c r="F813" s="4"/>
      <c r="H813" s="4"/>
    </row>
    <row r="814">
      <c r="A814" s="4"/>
      <c r="B814" s="2"/>
      <c r="C814" s="2"/>
      <c r="D814" s="2"/>
      <c r="E814" s="2"/>
      <c r="F814" s="4"/>
      <c r="H814" s="4"/>
    </row>
    <row r="815">
      <c r="A815" s="4"/>
      <c r="B815" s="2"/>
      <c r="C815" s="2"/>
      <c r="D815" s="2"/>
      <c r="E815" s="2"/>
      <c r="F815" s="4"/>
      <c r="H815" s="4"/>
    </row>
    <row r="816">
      <c r="A816" s="4"/>
      <c r="B816" s="2"/>
      <c r="C816" s="2"/>
      <c r="D816" s="2"/>
      <c r="E816" s="2"/>
      <c r="F816" s="4"/>
      <c r="H816" s="4"/>
    </row>
    <row r="817">
      <c r="A817" s="4"/>
      <c r="B817" s="2"/>
      <c r="C817" s="2"/>
      <c r="D817" s="2"/>
      <c r="E817" s="2"/>
      <c r="F817" s="4"/>
      <c r="H817" s="4"/>
    </row>
    <row r="818">
      <c r="A818" s="4"/>
      <c r="B818" s="2"/>
      <c r="C818" s="2"/>
      <c r="D818" s="2"/>
      <c r="E818" s="2"/>
      <c r="F818" s="4"/>
      <c r="H818" s="4"/>
    </row>
    <row r="819">
      <c r="A819" s="4"/>
      <c r="B819" s="2"/>
      <c r="C819" s="2"/>
      <c r="D819" s="2"/>
      <c r="E819" s="2"/>
      <c r="F819" s="4"/>
      <c r="H819" s="4"/>
    </row>
    <row r="820">
      <c r="A820" s="4"/>
      <c r="B820" s="2"/>
      <c r="C820" s="2"/>
      <c r="D820" s="2"/>
      <c r="E820" s="2"/>
      <c r="F820" s="4"/>
      <c r="H820" s="4"/>
    </row>
    <row r="821">
      <c r="A821" s="4"/>
      <c r="B821" s="2"/>
      <c r="C821" s="2"/>
      <c r="D821" s="2"/>
      <c r="E821" s="2"/>
      <c r="F821" s="4"/>
      <c r="H821" s="4"/>
    </row>
    <row r="822">
      <c r="A822" s="4"/>
      <c r="B822" s="2"/>
      <c r="C822" s="2"/>
      <c r="D822" s="2"/>
      <c r="E822" s="2"/>
      <c r="F822" s="4"/>
      <c r="H822" s="4"/>
    </row>
    <row r="823">
      <c r="A823" s="4"/>
      <c r="B823" s="2"/>
      <c r="C823" s="2"/>
      <c r="D823" s="2"/>
      <c r="E823" s="2"/>
      <c r="F823" s="4"/>
      <c r="H823" s="4"/>
    </row>
    <row r="824">
      <c r="A824" s="4"/>
      <c r="B824" s="2"/>
      <c r="C824" s="2"/>
      <c r="D824" s="2"/>
      <c r="E824" s="2"/>
      <c r="F824" s="4"/>
      <c r="H824" s="4"/>
    </row>
    <row r="825">
      <c r="A825" s="4"/>
      <c r="B825" s="2"/>
      <c r="C825" s="2"/>
      <c r="D825" s="2"/>
      <c r="E825" s="2"/>
      <c r="F825" s="4"/>
      <c r="H825" s="4"/>
    </row>
    <row r="826">
      <c r="A826" s="4"/>
      <c r="B826" s="2"/>
      <c r="C826" s="2"/>
      <c r="D826" s="2"/>
      <c r="E826" s="2"/>
      <c r="F826" s="4"/>
      <c r="H826" s="4"/>
    </row>
    <row r="827">
      <c r="A827" s="4"/>
      <c r="B827" s="2"/>
      <c r="C827" s="2"/>
      <c r="D827" s="2"/>
      <c r="E827" s="2"/>
      <c r="F827" s="4"/>
      <c r="H827" s="4"/>
    </row>
    <row r="828">
      <c r="A828" s="4"/>
      <c r="B828" s="2"/>
      <c r="C828" s="2"/>
      <c r="D828" s="2"/>
      <c r="E828" s="2"/>
      <c r="F828" s="4"/>
      <c r="H828" s="4"/>
    </row>
    <row r="829">
      <c r="A829" s="4"/>
      <c r="B829" s="2"/>
      <c r="C829" s="2"/>
      <c r="D829" s="2"/>
      <c r="E829" s="2"/>
      <c r="F829" s="4"/>
      <c r="H829" s="4"/>
    </row>
    <row r="830">
      <c r="A830" s="4"/>
      <c r="B830" s="2"/>
      <c r="C830" s="2"/>
      <c r="D830" s="2"/>
      <c r="E830" s="2"/>
      <c r="F830" s="4"/>
      <c r="H830" s="4"/>
    </row>
    <row r="831">
      <c r="A831" s="4"/>
      <c r="B831" s="2"/>
      <c r="C831" s="2"/>
      <c r="D831" s="2"/>
      <c r="E831" s="2"/>
      <c r="F831" s="4"/>
      <c r="H831" s="4"/>
    </row>
    <row r="832">
      <c r="A832" s="4"/>
      <c r="B832" s="2"/>
      <c r="C832" s="2"/>
      <c r="D832" s="2"/>
      <c r="E832" s="2"/>
      <c r="F832" s="4"/>
      <c r="H832" s="4"/>
    </row>
    <row r="833">
      <c r="A833" s="4"/>
      <c r="B833" s="2"/>
      <c r="C833" s="2"/>
      <c r="D833" s="2"/>
      <c r="E833" s="2"/>
      <c r="F833" s="4"/>
      <c r="H833" s="4"/>
    </row>
    <row r="834">
      <c r="A834" s="4"/>
      <c r="B834" s="2"/>
      <c r="C834" s="2"/>
      <c r="D834" s="2"/>
      <c r="E834" s="2"/>
      <c r="F834" s="4"/>
      <c r="H834" s="4"/>
    </row>
    <row r="835">
      <c r="A835" s="4"/>
      <c r="B835" s="2"/>
      <c r="C835" s="2"/>
      <c r="D835" s="2"/>
      <c r="E835" s="2"/>
      <c r="F835" s="4"/>
      <c r="H835" s="4"/>
    </row>
    <row r="836">
      <c r="A836" s="4"/>
      <c r="B836" s="2"/>
      <c r="C836" s="2"/>
      <c r="D836" s="2"/>
      <c r="E836" s="2"/>
      <c r="F836" s="4"/>
      <c r="H836" s="4"/>
    </row>
    <row r="837">
      <c r="A837" s="4"/>
      <c r="B837" s="2"/>
      <c r="C837" s="2"/>
      <c r="D837" s="2"/>
      <c r="E837" s="2"/>
      <c r="F837" s="4"/>
      <c r="H837" s="4"/>
    </row>
    <row r="838">
      <c r="A838" s="4"/>
      <c r="B838" s="2"/>
      <c r="C838" s="2"/>
      <c r="D838" s="2"/>
      <c r="E838" s="2"/>
      <c r="F838" s="4"/>
      <c r="H838" s="4"/>
    </row>
    <row r="839">
      <c r="A839" s="4"/>
      <c r="B839" s="2"/>
      <c r="C839" s="2"/>
      <c r="D839" s="2"/>
      <c r="E839" s="2"/>
      <c r="F839" s="4"/>
      <c r="H839" s="4"/>
    </row>
    <row r="840">
      <c r="A840" s="4"/>
      <c r="B840" s="2"/>
      <c r="C840" s="2"/>
      <c r="D840" s="2"/>
      <c r="E840" s="2"/>
      <c r="F840" s="4"/>
      <c r="H840" s="4"/>
    </row>
    <row r="841">
      <c r="A841" s="4"/>
      <c r="B841" s="2"/>
      <c r="C841" s="2"/>
      <c r="D841" s="2"/>
      <c r="E841" s="2"/>
      <c r="F841" s="4"/>
      <c r="H841" s="4"/>
    </row>
    <row r="842">
      <c r="A842" s="4"/>
      <c r="B842" s="2"/>
      <c r="C842" s="2"/>
      <c r="D842" s="2"/>
      <c r="E842" s="2"/>
      <c r="F842" s="4"/>
      <c r="H842" s="4"/>
    </row>
    <row r="843">
      <c r="A843" s="4"/>
      <c r="B843" s="2"/>
      <c r="C843" s="2"/>
      <c r="D843" s="2"/>
      <c r="E843" s="2"/>
      <c r="F843" s="4"/>
      <c r="H843" s="4"/>
    </row>
    <row r="844">
      <c r="A844" s="4"/>
      <c r="B844" s="2"/>
      <c r="C844" s="2"/>
      <c r="D844" s="2"/>
      <c r="E844" s="2"/>
      <c r="F844" s="4"/>
      <c r="H844" s="4"/>
    </row>
    <row r="845">
      <c r="A845" s="4"/>
      <c r="B845" s="2"/>
      <c r="C845" s="2"/>
      <c r="D845" s="2"/>
      <c r="E845" s="2"/>
      <c r="F845" s="4"/>
      <c r="H845" s="4"/>
    </row>
    <row r="846">
      <c r="A846" s="4"/>
      <c r="B846" s="2"/>
      <c r="C846" s="2"/>
      <c r="D846" s="2"/>
      <c r="E846" s="2"/>
      <c r="F846" s="4"/>
      <c r="H846" s="4"/>
    </row>
    <row r="847">
      <c r="A847" s="4"/>
      <c r="B847" s="2"/>
      <c r="C847" s="2"/>
      <c r="D847" s="2"/>
      <c r="E847" s="2"/>
      <c r="F847" s="4"/>
      <c r="H847" s="4"/>
    </row>
    <row r="848">
      <c r="A848" s="4"/>
      <c r="B848" s="2"/>
      <c r="C848" s="2"/>
      <c r="D848" s="2"/>
      <c r="E848" s="2"/>
      <c r="F848" s="4"/>
      <c r="H848" s="4"/>
    </row>
    <row r="849">
      <c r="A849" s="4"/>
      <c r="B849" s="2"/>
      <c r="C849" s="2"/>
      <c r="D849" s="2"/>
      <c r="E849" s="2"/>
      <c r="F849" s="4"/>
      <c r="H849" s="4"/>
    </row>
    <row r="850">
      <c r="A850" s="4"/>
      <c r="B850" s="2"/>
      <c r="C850" s="2"/>
      <c r="D850" s="2"/>
      <c r="E850" s="2"/>
      <c r="F850" s="4"/>
      <c r="H850" s="4"/>
    </row>
    <row r="851">
      <c r="A851" s="4"/>
      <c r="B851" s="2"/>
      <c r="C851" s="2"/>
      <c r="D851" s="2"/>
      <c r="E851" s="2"/>
      <c r="F851" s="4"/>
      <c r="H851" s="4"/>
    </row>
    <row r="852">
      <c r="A852" s="4"/>
      <c r="B852" s="2"/>
      <c r="C852" s="2"/>
      <c r="D852" s="2"/>
      <c r="E852" s="2"/>
      <c r="F852" s="4"/>
      <c r="H852" s="4"/>
    </row>
    <row r="853">
      <c r="A853" s="4"/>
      <c r="B853" s="2"/>
      <c r="C853" s="2"/>
      <c r="D853" s="2"/>
      <c r="E853" s="2"/>
      <c r="F853" s="4"/>
      <c r="H853" s="4"/>
    </row>
    <row r="854">
      <c r="A854" s="4"/>
      <c r="B854" s="2"/>
      <c r="C854" s="2"/>
      <c r="D854" s="2"/>
      <c r="E854" s="2"/>
      <c r="F854" s="4"/>
      <c r="H854" s="4"/>
    </row>
    <row r="855">
      <c r="A855" s="4"/>
      <c r="B855" s="2"/>
      <c r="C855" s="2"/>
      <c r="D855" s="2"/>
      <c r="E855" s="2"/>
      <c r="F855" s="4"/>
      <c r="H855" s="4"/>
    </row>
    <row r="856">
      <c r="A856" s="4"/>
      <c r="B856" s="2"/>
      <c r="C856" s="2"/>
      <c r="D856" s="2"/>
      <c r="E856" s="2"/>
      <c r="F856" s="4"/>
      <c r="H856" s="4"/>
    </row>
    <row r="857">
      <c r="A857" s="4"/>
      <c r="B857" s="2"/>
      <c r="C857" s="2"/>
      <c r="D857" s="2"/>
      <c r="E857" s="2"/>
      <c r="F857" s="4"/>
      <c r="H857" s="4"/>
    </row>
    <row r="858">
      <c r="A858" s="4"/>
      <c r="B858" s="2"/>
      <c r="C858" s="2"/>
      <c r="D858" s="2"/>
      <c r="E858" s="2"/>
      <c r="F858" s="4"/>
      <c r="H858" s="4"/>
    </row>
    <row r="859">
      <c r="A859" s="4"/>
      <c r="B859" s="2"/>
      <c r="C859" s="2"/>
      <c r="D859" s="2"/>
      <c r="E859" s="2"/>
      <c r="F859" s="4"/>
      <c r="H859" s="4"/>
    </row>
    <row r="860">
      <c r="A860" s="4"/>
      <c r="B860" s="2"/>
      <c r="C860" s="2"/>
      <c r="D860" s="2"/>
      <c r="E860" s="2"/>
      <c r="F860" s="4"/>
      <c r="H860" s="4"/>
    </row>
    <row r="861">
      <c r="A861" s="4"/>
      <c r="B861" s="2"/>
      <c r="C861" s="2"/>
      <c r="D861" s="2"/>
      <c r="E861" s="2"/>
      <c r="F861" s="4"/>
      <c r="H861" s="4"/>
    </row>
    <row r="862">
      <c r="A862" s="4"/>
      <c r="B862" s="2"/>
      <c r="C862" s="2"/>
      <c r="D862" s="2"/>
      <c r="E862" s="2"/>
      <c r="F862" s="4"/>
      <c r="H862" s="4"/>
    </row>
    <row r="863">
      <c r="A863" s="4"/>
      <c r="B863" s="2"/>
      <c r="C863" s="2"/>
      <c r="D863" s="2"/>
      <c r="E863" s="2"/>
      <c r="F863" s="4"/>
      <c r="H863" s="4"/>
    </row>
    <row r="864">
      <c r="A864" s="4"/>
      <c r="B864" s="2"/>
      <c r="C864" s="2"/>
      <c r="D864" s="2"/>
      <c r="E864" s="2"/>
      <c r="F864" s="4"/>
      <c r="H864" s="4"/>
    </row>
    <row r="865">
      <c r="A865" s="4"/>
      <c r="B865" s="2"/>
      <c r="C865" s="2"/>
      <c r="D865" s="2"/>
      <c r="E865" s="2"/>
      <c r="F865" s="4"/>
      <c r="H865" s="4"/>
    </row>
    <row r="866">
      <c r="A866" s="4"/>
      <c r="B866" s="2"/>
      <c r="C866" s="2"/>
      <c r="D866" s="2"/>
      <c r="E866" s="2"/>
      <c r="F866" s="4"/>
      <c r="H866" s="4"/>
    </row>
    <row r="867">
      <c r="A867" s="4"/>
      <c r="B867" s="2"/>
      <c r="C867" s="2"/>
      <c r="D867" s="2"/>
      <c r="E867" s="2"/>
      <c r="F867" s="4"/>
      <c r="H867" s="4"/>
    </row>
    <row r="868">
      <c r="A868" s="4"/>
      <c r="B868" s="2"/>
      <c r="C868" s="2"/>
      <c r="D868" s="2"/>
      <c r="E868" s="2"/>
      <c r="F868" s="4"/>
      <c r="H868" s="4"/>
    </row>
    <row r="869">
      <c r="A869" s="4"/>
      <c r="B869" s="2"/>
      <c r="C869" s="2"/>
      <c r="D869" s="2"/>
      <c r="E869" s="2"/>
      <c r="F869" s="4"/>
      <c r="H869" s="4"/>
    </row>
    <row r="870">
      <c r="A870" s="4"/>
      <c r="B870" s="2"/>
      <c r="C870" s="2"/>
      <c r="D870" s="2"/>
      <c r="E870" s="2"/>
      <c r="F870" s="4"/>
      <c r="H870" s="4"/>
    </row>
    <row r="871">
      <c r="A871" s="4"/>
      <c r="B871" s="2"/>
      <c r="C871" s="2"/>
      <c r="D871" s="2"/>
      <c r="E871" s="2"/>
      <c r="F871" s="4"/>
      <c r="H871" s="4"/>
    </row>
    <row r="872">
      <c r="A872" s="4"/>
      <c r="B872" s="2"/>
      <c r="C872" s="2"/>
      <c r="D872" s="2"/>
      <c r="E872" s="2"/>
      <c r="F872" s="4"/>
      <c r="H872" s="4"/>
    </row>
    <row r="873">
      <c r="A873" s="4"/>
      <c r="B873" s="2"/>
      <c r="C873" s="2"/>
      <c r="D873" s="2"/>
      <c r="E873" s="2"/>
      <c r="F873" s="4"/>
      <c r="H873" s="4"/>
    </row>
    <row r="874">
      <c r="A874" s="4"/>
      <c r="B874" s="2"/>
      <c r="C874" s="2"/>
      <c r="D874" s="2"/>
      <c r="E874" s="2"/>
      <c r="F874" s="4"/>
      <c r="H874" s="4"/>
    </row>
    <row r="875">
      <c r="A875" s="4"/>
      <c r="B875" s="2"/>
      <c r="C875" s="2"/>
      <c r="D875" s="2"/>
      <c r="E875" s="2"/>
      <c r="F875" s="4"/>
      <c r="H875" s="4"/>
    </row>
    <row r="876">
      <c r="A876" s="4"/>
      <c r="B876" s="2"/>
      <c r="C876" s="2"/>
      <c r="D876" s="2"/>
      <c r="E876" s="2"/>
      <c r="F876" s="4"/>
      <c r="H876" s="4"/>
    </row>
    <row r="877">
      <c r="A877" s="4"/>
      <c r="B877" s="2"/>
      <c r="C877" s="2"/>
      <c r="D877" s="2"/>
      <c r="E877" s="2"/>
      <c r="F877" s="4"/>
      <c r="H877" s="4"/>
    </row>
    <row r="878">
      <c r="A878" s="4"/>
      <c r="B878" s="2"/>
      <c r="C878" s="2"/>
      <c r="D878" s="2"/>
      <c r="E878" s="2"/>
      <c r="F878" s="4"/>
      <c r="H878" s="4"/>
    </row>
    <row r="879">
      <c r="A879" s="4"/>
      <c r="B879" s="2"/>
      <c r="C879" s="2"/>
      <c r="D879" s="2"/>
      <c r="E879" s="2"/>
      <c r="F879" s="4"/>
      <c r="H879" s="4"/>
    </row>
    <row r="880">
      <c r="A880" s="4"/>
      <c r="B880" s="2"/>
      <c r="C880" s="2"/>
      <c r="D880" s="2"/>
      <c r="E880" s="2"/>
      <c r="F880" s="4"/>
      <c r="H880" s="4"/>
    </row>
    <row r="881">
      <c r="A881" s="4"/>
      <c r="B881" s="2"/>
      <c r="C881" s="2"/>
      <c r="D881" s="2"/>
      <c r="E881" s="2"/>
      <c r="F881" s="4"/>
      <c r="H881" s="4"/>
    </row>
    <row r="882">
      <c r="A882" s="4"/>
      <c r="B882" s="2"/>
      <c r="C882" s="2"/>
      <c r="D882" s="2"/>
      <c r="E882" s="2"/>
      <c r="F882" s="4"/>
      <c r="H882" s="4"/>
    </row>
    <row r="883">
      <c r="A883" s="4"/>
      <c r="B883" s="2"/>
      <c r="C883" s="2"/>
      <c r="D883" s="2"/>
      <c r="E883" s="2"/>
      <c r="F883" s="4"/>
      <c r="H883" s="4"/>
    </row>
    <row r="884">
      <c r="A884" s="4"/>
      <c r="B884" s="2"/>
      <c r="C884" s="2"/>
      <c r="D884" s="2"/>
      <c r="E884" s="2"/>
      <c r="F884" s="4"/>
      <c r="H884" s="4"/>
    </row>
    <row r="885">
      <c r="A885" s="4"/>
      <c r="B885" s="2"/>
      <c r="C885" s="2"/>
      <c r="D885" s="2"/>
      <c r="E885" s="2"/>
      <c r="F885" s="4"/>
      <c r="H885" s="4"/>
    </row>
    <row r="886">
      <c r="A886" s="4"/>
      <c r="B886" s="2"/>
      <c r="C886" s="2"/>
      <c r="D886" s="2"/>
      <c r="E886" s="2"/>
      <c r="F886" s="4"/>
      <c r="H886" s="4"/>
    </row>
    <row r="887">
      <c r="A887" s="4"/>
      <c r="B887" s="2"/>
      <c r="C887" s="2"/>
      <c r="D887" s="2"/>
      <c r="E887" s="2"/>
      <c r="F887" s="4"/>
      <c r="H887" s="4"/>
    </row>
    <row r="888">
      <c r="A888" s="4"/>
      <c r="B888" s="2"/>
      <c r="C888" s="2"/>
      <c r="D888" s="2"/>
      <c r="E888" s="2"/>
      <c r="F888" s="4"/>
      <c r="H888" s="4"/>
    </row>
    <row r="889">
      <c r="A889" s="4"/>
      <c r="B889" s="2"/>
      <c r="C889" s="2"/>
      <c r="D889" s="2"/>
      <c r="E889" s="2"/>
      <c r="F889" s="4"/>
      <c r="H889" s="4"/>
    </row>
    <row r="890">
      <c r="A890" s="4"/>
      <c r="B890" s="2"/>
      <c r="C890" s="2"/>
      <c r="D890" s="2"/>
      <c r="E890" s="2"/>
      <c r="F890" s="4"/>
      <c r="H890" s="4"/>
    </row>
    <row r="891">
      <c r="A891" s="4"/>
      <c r="B891" s="2"/>
      <c r="C891" s="2"/>
      <c r="D891" s="2"/>
      <c r="E891" s="2"/>
      <c r="F891" s="4"/>
      <c r="H891" s="4"/>
    </row>
    <row r="892">
      <c r="A892" s="4"/>
      <c r="B892" s="2"/>
      <c r="C892" s="2"/>
      <c r="D892" s="2"/>
      <c r="E892" s="2"/>
      <c r="F892" s="4"/>
      <c r="H892" s="4"/>
    </row>
    <row r="893">
      <c r="A893" s="4"/>
      <c r="B893" s="2"/>
      <c r="C893" s="2"/>
      <c r="D893" s="2"/>
      <c r="E893" s="2"/>
      <c r="F893" s="4"/>
      <c r="H893" s="4"/>
    </row>
    <row r="894">
      <c r="A894" s="4"/>
      <c r="B894" s="2"/>
      <c r="C894" s="2"/>
      <c r="D894" s="2"/>
      <c r="E894" s="2"/>
      <c r="F894" s="4"/>
      <c r="H894" s="4"/>
    </row>
    <row r="895">
      <c r="A895" s="4"/>
      <c r="B895" s="2"/>
      <c r="C895" s="2"/>
      <c r="D895" s="2"/>
      <c r="E895" s="2"/>
      <c r="F895" s="4"/>
      <c r="H895" s="4"/>
    </row>
    <row r="896">
      <c r="A896" s="4"/>
      <c r="B896" s="2"/>
      <c r="C896" s="2"/>
      <c r="D896" s="2"/>
      <c r="E896" s="2"/>
      <c r="F896" s="4"/>
      <c r="H896" s="4"/>
    </row>
    <row r="897">
      <c r="A897" s="4"/>
      <c r="B897" s="2"/>
      <c r="C897" s="2"/>
      <c r="D897" s="2"/>
      <c r="E897" s="2"/>
      <c r="F897" s="4"/>
      <c r="H897" s="4"/>
    </row>
    <row r="898">
      <c r="A898" s="4"/>
      <c r="B898" s="2"/>
      <c r="C898" s="2"/>
      <c r="D898" s="2"/>
      <c r="E898" s="2"/>
      <c r="F898" s="4"/>
      <c r="H898" s="4"/>
    </row>
    <row r="899">
      <c r="A899" s="4"/>
      <c r="B899" s="2"/>
      <c r="C899" s="2"/>
      <c r="D899" s="2"/>
      <c r="E899" s="2"/>
      <c r="F899" s="4"/>
      <c r="H899" s="4"/>
    </row>
    <row r="900">
      <c r="A900" s="4"/>
      <c r="B900" s="2"/>
      <c r="C900" s="2"/>
      <c r="D900" s="2"/>
      <c r="E900" s="2"/>
      <c r="F900" s="4"/>
      <c r="H900" s="4"/>
    </row>
    <row r="901">
      <c r="A901" s="4"/>
      <c r="B901" s="2"/>
      <c r="C901" s="2"/>
      <c r="D901" s="2"/>
      <c r="E901" s="2"/>
      <c r="F901" s="4"/>
      <c r="H901" s="4"/>
    </row>
    <row r="902">
      <c r="A902" s="4"/>
      <c r="B902" s="2"/>
      <c r="C902" s="2"/>
      <c r="D902" s="2"/>
      <c r="E902" s="2"/>
      <c r="F902" s="4"/>
      <c r="H902" s="4"/>
    </row>
    <row r="903">
      <c r="A903" s="4"/>
      <c r="B903" s="2"/>
      <c r="C903" s="2"/>
      <c r="D903" s="2"/>
      <c r="E903" s="2"/>
      <c r="F903" s="4"/>
      <c r="H903" s="4"/>
    </row>
    <row r="904">
      <c r="A904" s="4"/>
      <c r="B904" s="2"/>
      <c r="C904" s="2"/>
      <c r="D904" s="2"/>
      <c r="E904" s="2"/>
      <c r="F904" s="4"/>
      <c r="H904" s="4"/>
    </row>
    <row r="905">
      <c r="A905" s="4"/>
      <c r="B905" s="2"/>
      <c r="C905" s="2"/>
      <c r="D905" s="2"/>
      <c r="E905" s="2"/>
      <c r="F905" s="4"/>
      <c r="H905" s="4"/>
    </row>
    <row r="906">
      <c r="A906" s="4"/>
      <c r="B906" s="2"/>
      <c r="C906" s="2"/>
      <c r="D906" s="2"/>
      <c r="E906" s="2"/>
      <c r="F906" s="4"/>
      <c r="H906" s="4"/>
    </row>
    <row r="907">
      <c r="A907" s="4"/>
      <c r="B907" s="2"/>
      <c r="C907" s="2"/>
      <c r="D907" s="2"/>
      <c r="E907" s="2"/>
      <c r="F907" s="4"/>
      <c r="H907" s="4"/>
    </row>
    <row r="908">
      <c r="A908" s="4"/>
      <c r="B908" s="2"/>
      <c r="C908" s="2"/>
      <c r="D908" s="2"/>
      <c r="E908" s="2"/>
      <c r="F908" s="4"/>
      <c r="H908" s="4"/>
    </row>
    <row r="909">
      <c r="A909" s="4"/>
      <c r="B909" s="2"/>
      <c r="C909" s="2"/>
      <c r="D909" s="2"/>
      <c r="E909" s="2"/>
      <c r="F909" s="4"/>
      <c r="H909" s="4"/>
    </row>
    <row r="910">
      <c r="A910" s="4"/>
      <c r="B910" s="2"/>
      <c r="C910" s="2"/>
      <c r="D910" s="2"/>
      <c r="E910" s="2"/>
      <c r="F910" s="4"/>
      <c r="H910" s="4"/>
    </row>
    <row r="911">
      <c r="A911" s="4"/>
      <c r="B911" s="2"/>
      <c r="C911" s="2"/>
      <c r="D911" s="2"/>
      <c r="E911" s="2"/>
      <c r="F911" s="4"/>
      <c r="H911" s="4"/>
    </row>
    <row r="912">
      <c r="A912" s="4"/>
      <c r="B912" s="2"/>
      <c r="C912" s="2"/>
      <c r="D912" s="2"/>
      <c r="E912" s="2"/>
      <c r="F912" s="4"/>
      <c r="H912" s="4"/>
    </row>
    <row r="913">
      <c r="A913" s="4"/>
      <c r="B913" s="2"/>
      <c r="C913" s="2"/>
      <c r="D913" s="2"/>
      <c r="E913" s="2"/>
      <c r="F913" s="4"/>
      <c r="H913" s="4"/>
    </row>
    <row r="914">
      <c r="A914" s="4"/>
      <c r="B914" s="2"/>
      <c r="C914" s="2"/>
      <c r="D914" s="2"/>
      <c r="E914" s="2"/>
      <c r="F914" s="4"/>
      <c r="H914" s="4"/>
    </row>
    <row r="915">
      <c r="A915" s="4"/>
      <c r="B915" s="2"/>
      <c r="C915" s="2"/>
      <c r="D915" s="2"/>
      <c r="E915" s="2"/>
      <c r="F915" s="4"/>
      <c r="H915" s="4"/>
    </row>
    <row r="916">
      <c r="A916" s="4"/>
      <c r="B916" s="2"/>
      <c r="C916" s="2"/>
      <c r="D916" s="2"/>
      <c r="E916" s="2"/>
      <c r="F916" s="4"/>
      <c r="H916" s="4"/>
    </row>
    <row r="917">
      <c r="A917" s="4"/>
      <c r="B917" s="2"/>
      <c r="C917" s="2"/>
      <c r="D917" s="2"/>
      <c r="E917" s="2"/>
      <c r="F917" s="4"/>
      <c r="H917" s="4"/>
    </row>
    <row r="918">
      <c r="A918" s="4"/>
      <c r="B918" s="2"/>
      <c r="C918" s="2"/>
      <c r="D918" s="2"/>
      <c r="E918" s="2"/>
      <c r="F918" s="4"/>
      <c r="H918" s="4"/>
    </row>
    <row r="919">
      <c r="A919" s="4"/>
      <c r="B919" s="2"/>
      <c r="C919" s="2"/>
      <c r="D919" s="2"/>
      <c r="E919" s="2"/>
      <c r="F919" s="4"/>
      <c r="H919" s="4"/>
    </row>
    <row r="920">
      <c r="A920" s="4"/>
      <c r="B920" s="2"/>
      <c r="C920" s="2"/>
      <c r="D920" s="2"/>
      <c r="E920" s="2"/>
      <c r="F920" s="4"/>
      <c r="H920" s="4"/>
    </row>
    <row r="921">
      <c r="A921" s="4"/>
      <c r="B921" s="2"/>
      <c r="C921" s="2"/>
      <c r="D921" s="2"/>
      <c r="E921" s="2"/>
      <c r="F921" s="4"/>
      <c r="H921" s="4"/>
    </row>
    <row r="922">
      <c r="A922" s="4"/>
      <c r="B922" s="2"/>
      <c r="C922" s="2"/>
      <c r="D922" s="2"/>
      <c r="E922" s="2"/>
      <c r="F922" s="4"/>
      <c r="H922" s="4"/>
    </row>
    <row r="923">
      <c r="A923" s="4"/>
      <c r="B923" s="2"/>
      <c r="C923" s="2"/>
      <c r="D923" s="2"/>
      <c r="E923" s="2"/>
      <c r="F923" s="4"/>
      <c r="H923" s="4"/>
    </row>
    <row r="924">
      <c r="A924" s="4"/>
      <c r="B924" s="2"/>
      <c r="C924" s="2"/>
      <c r="D924" s="2"/>
      <c r="E924" s="2"/>
      <c r="F924" s="4"/>
      <c r="H924" s="4"/>
    </row>
    <row r="925">
      <c r="A925" s="4"/>
      <c r="B925" s="2"/>
      <c r="C925" s="2"/>
      <c r="D925" s="2"/>
      <c r="E925" s="2"/>
      <c r="F925" s="4"/>
      <c r="H925" s="4"/>
    </row>
    <row r="926">
      <c r="A926" s="4"/>
      <c r="B926" s="2"/>
      <c r="C926" s="2"/>
      <c r="D926" s="2"/>
      <c r="E926" s="2"/>
      <c r="F926" s="4"/>
      <c r="H926" s="4"/>
    </row>
    <row r="927">
      <c r="A927" s="4"/>
      <c r="B927" s="2"/>
      <c r="C927" s="2"/>
      <c r="D927" s="2"/>
      <c r="E927" s="2"/>
      <c r="F927" s="4"/>
      <c r="H927" s="4"/>
    </row>
    <row r="928">
      <c r="A928" s="4"/>
      <c r="B928" s="2"/>
      <c r="C928" s="2"/>
      <c r="D928" s="2"/>
      <c r="E928" s="2"/>
      <c r="F928" s="4"/>
      <c r="H928" s="4"/>
    </row>
    <row r="929">
      <c r="A929" s="4"/>
      <c r="B929" s="2"/>
      <c r="C929" s="2"/>
      <c r="D929" s="2"/>
      <c r="E929" s="2"/>
      <c r="F929" s="4"/>
      <c r="H929" s="4"/>
    </row>
    <row r="930">
      <c r="A930" s="4"/>
      <c r="B930" s="2"/>
      <c r="C930" s="2"/>
      <c r="D930" s="2"/>
      <c r="E930" s="2"/>
      <c r="F930" s="4"/>
      <c r="H930" s="4"/>
    </row>
    <row r="931">
      <c r="A931" s="4"/>
      <c r="B931" s="2"/>
      <c r="C931" s="2"/>
      <c r="D931" s="2"/>
      <c r="E931" s="2"/>
      <c r="F931" s="4"/>
      <c r="H931" s="4"/>
    </row>
    <row r="932">
      <c r="A932" s="4"/>
      <c r="B932" s="2"/>
      <c r="C932" s="2"/>
      <c r="D932" s="2"/>
      <c r="E932" s="2"/>
      <c r="F932" s="4"/>
      <c r="H932" s="4"/>
    </row>
    <row r="933">
      <c r="A933" s="4"/>
      <c r="B933" s="2"/>
      <c r="C933" s="2"/>
      <c r="D933" s="2"/>
      <c r="E933" s="2"/>
      <c r="F933" s="4"/>
      <c r="H933" s="4"/>
    </row>
    <row r="934">
      <c r="A934" s="4"/>
      <c r="B934" s="2"/>
      <c r="C934" s="2"/>
      <c r="D934" s="2"/>
      <c r="E934" s="2"/>
      <c r="F934" s="4"/>
      <c r="H934" s="4"/>
    </row>
    <row r="935">
      <c r="A935" s="4"/>
      <c r="B935" s="2"/>
      <c r="C935" s="2"/>
      <c r="D935" s="2"/>
      <c r="E935" s="2"/>
      <c r="F935" s="4"/>
      <c r="H935" s="4"/>
    </row>
    <row r="936">
      <c r="A936" s="4"/>
      <c r="B936" s="2"/>
      <c r="C936" s="2"/>
      <c r="D936" s="2"/>
      <c r="E936" s="2"/>
      <c r="F936" s="4"/>
      <c r="H936" s="4"/>
    </row>
    <row r="937">
      <c r="A937" s="4"/>
      <c r="B937" s="2"/>
      <c r="C937" s="2"/>
      <c r="D937" s="2"/>
      <c r="E937" s="2"/>
      <c r="F937" s="4"/>
      <c r="H937" s="4"/>
    </row>
    <row r="938">
      <c r="A938" s="4"/>
      <c r="B938" s="2"/>
      <c r="C938" s="2"/>
      <c r="D938" s="2"/>
      <c r="E938" s="2"/>
      <c r="F938" s="4"/>
      <c r="H938" s="4"/>
    </row>
    <row r="939">
      <c r="A939" s="4"/>
      <c r="B939" s="2"/>
      <c r="C939" s="2"/>
      <c r="D939" s="2"/>
      <c r="E939" s="2"/>
      <c r="F939" s="4"/>
      <c r="H939" s="4"/>
    </row>
    <row r="940">
      <c r="A940" s="4"/>
      <c r="B940" s="2"/>
      <c r="C940" s="2"/>
      <c r="D940" s="2"/>
      <c r="E940" s="2"/>
      <c r="F940" s="4"/>
      <c r="H940" s="4"/>
    </row>
    <row r="941">
      <c r="A941" s="4"/>
      <c r="B941" s="2"/>
      <c r="C941" s="2"/>
      <c r="D941" s="2"/>
      <c r="E941" s="2"/>
      <c r="F941" s="4"/>
      <c r="H941" s="4"/>
    </row>
    <row r="942">
      <c r="A942" s="4"/>
      <c r="B942" s="2"/>
      <c r="C942" s="2"/>
      <c r="D942" s="2"/>
      <c r="E942" s="2"/>
      <c r="F942" s="4"/>
      <c r="H942" s="4"/>
    </row>
    <row r="943">
      <c r="A943" s="4"/>
      <c r="B943" s="2"/>
      <c r="C943" s="2"/>
      <c r="D943" s="2"/>
      <c r="E943" s="2"/>
      <c r="F943" s="4"/>
      <c r="H943" s="4"/>
    </row>
    <row r="944">
      <c r="A944" s="4"/>
      <c r="B944" s="2"/>
      <c r="C944" s="2"/>
      <c r="D944" s="2"/>
      <c r="E944" s="2"/>
      <c r="F944" s="4"/>
      <c r="H944" s="4"/>
    </row>
    <row r="945">
      <c r="A945" s="4"/>
      <c r="B945" s="2"/>
      <c r="C945" s="2"/>
      <c r="D945" s="2"/>
      <c r="E945" s="2"/>
      <c r="F945" s="4"/>
      <c r="H945" s="4"/>
    </row>
    <row r="946">
      <c r="A946" s="4"/>
      <c r="B946" s="2"/>
      <c r="C946" s="2"/>
      <c r="D946" s="2"/>
      <c r="E946" s="2"/>
      <c r="F946" s="4"/>
      <c r="H946" s="4"/>
    </row>
    <row r="947">
      <c r="A947" s="4"/>
      <c r="B947" s="2"/>
      <c r="C947" s="2"/>
      <c r="D947" s="2"/>
      <c r="E947" s="2"/>
      <c r="F947" s="4"/>
      <c r="H947" s="4"/>
    </row>
    <row r="948">
      <c r="A948" s="4"/>
      <c r="B948" s="2"/>
      <c r="C948" s="2"/>
      <c r="D948" s="2"/>
      <c r="E948" s="2"/>
      <c r="F948" s="4"/>
      <c r="H948" s="4"/>
    </row>
    <row r="949">
      <c r="A949" s="4"/>
      <c r="B949" s="2"/>
      <c r="C949" s="2"/>
      <c r="D949" s="2"/>
      <c r="E949" s="2"/>
      <c r="F949" s="4"/>
      <c r="H949" s="4"/>
    </row>
    <row r="950">
      <c r="A950" s="4"/>
      <c r="B950" s="2"/>
      <c r="C950" s="2"/>
      <c r="D950" s="2"/>
      <c r="E950" s="2"/>
      <c r="F950" s="4"/>
      <c r="H950" s="4"/>
    </row>
    <row r="951">
      <c r="A951" s="4"/>
      <c r="B951" s="2"/>
      <c r="C951" s="2"/>
      <c r="D951" s="2"/>
      <c r="E951" s="2"/>
      <c r="F951" s="4"/>
      <c r="H951" s="4"/>
    </row>
    <row r="952">
      <c r="A952" s="4"/>
      <c r="B952" s="2"/>
      <c r="C952" s="2"/>
      <c r="D952" s="2"/>
      <c r="E952" s="2"/>
      <c r="F952" s="4"/>
      <c r="H952" s="4"/>
    </row>
    <row r="953">
      <c r="A953" s="4"/>
      <c r="B953" s="2"/>
      <c r="C953" s="2"/>
      <c r="D953" s="2"/>
      <c r="E953" s="2"/>
      <c r="F953" s="4"/>
      <c r="H953" s="4"/>
    </row>
    <row r="954">
      <c r="A954" s="4"/>
      <c r="B954" s="2"/>
      <c r="C954" s="2"/>
      <c r="D954" s="2"/>
      <c r="E954" s="2"/>
      <c r="F954" s="4"/>
      <c r="H954" s="4"/>
    </row>
    <row r="955">
      <c r="A955" s="4"/>
      <c r="B955" s="2"/>
      <c r="C955" s="2"/>
      <c r="D955" s="2"/>
      <c r="E955" s="2"/>
      <c r="F955" s="4"/>
      <c r="H955" s="4"/>
    </row>
    <row r="956">
      <c r="A956" s="4"/>
      <c r="B956" s="2"/>
      <c r="C956" s="2"/>
      <c r="D956" s="2"/>
      <c r="E956" s="2"/>
      <c r="F956" s="4"/>
      <c r="H956" s="4"/>
    </row>
    <row r="957">
      <c r="A957" s="4"/>
      <c r="B957" s="2"/>
      <c r="C957" s="2"/>
      <c r="D957" s="2"/>
      <c r="E957" s="2"/>
      <c r="F957" s="4"/>
      <c r="H957" s="4"/>
    </row>
    <row r="958">
      <c r="A958" s="4"/>
      <c r="B958" s="2"/>
      <c r="C958" s="2"/>
      <c r="D958" s="2"/>
      <c r="E958" s="2"/>
      <c r="F958" s="4"/>
      <c r="H958" s="4"/>
    </row>
    <row r="959">
      <c r="A959" s="4"/>
      <c r="B959" s="2"/>
      <c r="C959" s="2"/>
      <c r="D959" s="2"/>
      <c r="E959" s="2"/>
      <c r="F959" s="4"/>
      <c r="H959" s="4"/>
    </row>
    <row r="960">
      <c r="A960" s="4"/>
      <c r="B960" s="2"/>
      <c r="C960" s="2"/>
      <c r="D960" s="2"/>
      <c r="E960" s="2"/>
      <c r="F960" s="4"/>
      <c r="H960" s="4"/>
    </row>
    <row r="961">
      <c r="A961" s="4"/>
      <c r="B961" s="2"/>
      <c r="C961" s="2"/>
      <c r="D961" s="2"/>
      <c r="E961" s="2"/>
      <c r="F961" s="4"/>
      <c r="H961" s="4"/>
    </row>
    <row r="962">
      <c r="A962" s="4"/>
      <c r="B962" s="2"/>
      <c r="C962" s="2"/>
      <c r="D962" s="2"/>
      <c r="E962" s="2"/>
      <c r="F962" s="4"/>
      <c r="H962" s="4"/>
    </row>
    <row r="963">
      <c r="A963" s="4"/>
      <c r="B963" s="2"/>
      <c r="C963" s="2"/>
      <c r="D963" s="2"/>
      <c r="E963" s="2"/>
      <c r="F963" s="4"/>
      <c r="H963" s="4"/>
    </row>
    <row r="964">
      <c r="A964" s="4"/>
      <c r="B964" s="2"/>
      <c r="C964" s="2"/>
      <c r="D964" s="2"/>
      <c r="E964" s="2"/>
      <c r="F964" s="4"/>
      <c r="H964" s="4"/>
    </row>
    <row r="965">
      <c r="A965" s="4"/>
      <c r="B965" s="2"/>
      <c r="C965" s="2"/>
      <c r="D965" s="2"/>
      <c r="E965" s="2"/>
      <c r="F965" s="4"/>
      <c r="H965" s="4"/>
    </row>
    <row r="966">
      <c r="A966" s="4"/>
      <c r="B966" s="2"/>
      <c r="C966" s="2"/>
      <c r="D966" s="2"/>
      <c r="E966" s="2"/>
      <c r="F966" s="4"/>
      <c r="H966" s="4"/>
    </row>
    <row r="967">
      <c r="A967" s="4"/>
      <c r="B967" s="2"/>
      <c r="C967" s="2"/>
      <c r="D967" s="2"/>
      <c r="E967" s="2"/>
      <c r="F967" s="4"/>
      <c r="H967" s="4"/>
    </row>
    <row r="968">
      <c r="A968" s="4"/>
      <c r="B968" s="2"/>
      <c r="C968" s="2"/>
      <c r="D968" s="2"/>
      <c r="E968" s="2"/>
      <c r="F968" s="4"/>
      <c r="H968" s="4"/>
    </row>
    <row r="969">
      <c r="A969" s="4"/>
      <c r="B969" s="2"/>
      <c r="C969" s="2"/>
      <c r="D969" s="2"/>
      <c r="E969" s="2"/>
      <c r="F969" s="4"/>
      <c r="H969" s="4"/>
    </row>
    <row r="970">
      <c r="A970" s="4"/>
      <c r="B970" s="2"/>
      <c r="C970" s="2"/>
      <c r="D970" s="2"/>
      <c r="E970" s="2"/>
      <c r="F970" s="4"/>
      <c r="H970" s="4"/>
    </row>
    <row r="971">
      <c r="A971" s="4"/>
      <c r="B971" s="2"/>
      <c r="C971" s="2"/>
      <c r="D971" s="2"/>
      <c r="E971" s="2"/>
      <c r="F971" s="4"/>
      <c r="H971" s="4"/>
    </row>
    <row r="972">
      <c r="A972" s="4"/>
      <c r="B972" s="2"/>
      <c r="C972" s="2"/>
      <c r="D972" s="2"/>
      <c r="E972" s="2"/>
      <c r="F972" s="4"/>
      <c r="H972" s="4"/>
    </row>
    <row r="973">
      <c r="A973" s="4"/>
      <c r="B973" s="2"/>
      <c r="C973" s="2"/>
      <c r="D973" s="2"/>
      <c r="E973" s="2"/>
      <c r="F973" s="4"/>
      <c r="H973" s="4"/>
    </row>
    <row r="974">
      <c r="A974" s="4"/>
      <c r="B974" s="2"/>
      <c r="C974" s="2"/>
      <c r="D974" s="2"/>
      <c r="E974" s="2"/>
      <c r="F974" s="4"/>
      <c r="H974" s="4"/>
    </row>
    <row r="975">
      <c r="A975" s="4"/>
      <c r="B975" s="2"/>
      <c r="C975" s="2"/>
      <c r="D975" s="2"/>
      <c r="E975" s="2"/>
      <c r="F975" s="4"/>
      <c r="H975" s="4"/>
    </row>
    <row r="976">
      <c r="A976" s="4"/>
      <c r="B976" s="2"/>
      <c r="C976" s="2"/>
      <c r="D976" s="2"/>
      <c r="E976" s="2"/>
      <c r="F976" s="4"/>
      <c r="H976" s="4"/>
    </row>
    <row r="977">
      <c r="A977" s="4"/>
      <c r="B977" s="2"/>
      <c r="C977" s="2"/>
      <c r="D977" s="2"/>
      <c r="E977" s="2"/>
      <c r="F977" s="4"/>
      <c r="H977" s="4"/>
    </row>
    <row r="978">
      <c r="A978" s="4"/>
      <c r="B978" s="2"/>
      <c r="C978" s="2"/>
      <c r="D978" s="2"/>
      <c r="E978" s="2"/>
      <c r="F978" s="4"/>
      <c r="H978" s="4"/>
    </row>
    <row r="979">
      <c r="A979" s="4"/>
      <c r="B979" s="2"/>
      <c r="C979" s="2"/>
      <c r="D979" s="2"/>
      <c r="E979" s="2"/>
      <c r="F979" s="4"/>
      <c r="H979" s="4"/>
    </row>
    <row r="980">
      <c r="A980" s="4"/>
      <c r="B980" s="2"/>
      <c r="C980" s="2"/>
      <c r="D980" s="2"/>
      <c r="E980" s="2"/>
      <c r="F980" s="4"/>
      <c r="H980" s="4"/>
    </row>
    <row r="981">
      <c r="A981" s="4"/>
      <c r="B981" s="2"/>
      <c r="C981" s="2"/>
      <c r="D981" s="2"/>
      <c r="E981" s="2"/>
      <c r="F981" s="4"/>
      <c r="H981" s="4"/>
    </row>
    <row r="982">
      <c r="A982" s="4"/>
      <c r="B982" s="2"/>
      <c r="C982" s="2"/>
      <c r="D982" s="2"/>
      <c r="E982" s="2"/>
      <c r="F982" s="4"/>
      <c r="H982" s="4"/>
    </row>
    <row r="983">
      <c r="A983" s="4"/>
      <c r="B983" s="2"/>
      <c r="C983" s="2"/>
      <c r="D983" s="2"/>
      <c r="E983" s="2"/>
      <c r="F983" s="4"/>
      <c r="H983" s="4"/>
    </row>
    <row r="984">
      <c r="A984" s="4"/>
      <c r="B984" s="2"/>
      <c r="C984" s="2"/>
      <c r="D984" s="2"/>
      <c r="E984" s="2"/>
      <c r="F984" s="4"/>
      <c r="H984" s="4"/>
    </row>
    <row r="985">
      <c r="A985" s="4"/>
      <c r="B985" s="2"/>
      <c r="C985" s="2"/>
      <c r="D985" s="2"/>
      <c r="E985" s="2"/>
      <c r="F985" s="4"/>
      <c r="H985" s="4"/>
    </row>
    <row r="986">
      <c r="A986" s="4"/>
      <c r="B986" s="2"/>
      <c r="C986" s="2"/>
      <c r="D986" s="2"/>
      <c r="E986" s="2"/>
      <c r="F986" s="4"/>
      <c r="H986" s="4"/>
    </row>
    <row r="987">
      <c r="A987" s="4"/>
      <c r="B987" s="2"/>
      <c r="C987" s="2"/>
      <c r="D987" s="2"/>
      <c r="E987" s="2"/>
      <c r="F987" s="4"/>
      <c r="H987" s="4"/>
    </row>
    <row r="988">
      <c r="A988" s="4"/>
      <c r="B988" s="2"/>
      <c r="C988" s="2"/>
      <c r="D988" s="2"/>
      <c r="E988" s="2"/>
      <c r="F988" s="4"/>
      <c r="H988" s="4"/>
    </row>
    <row r="989">
      <c r="A989" s="4"/>
      <c r="B989" s="2"/>
      <c r="C989" s="2"/>
      <c r="D989" s="2"/>
      <c r="E989" s="2"/>
      <c r="F989" s="4"/>
      <c r="H989" s="4"/>
    </row>
    <row r="990">
      <c r="A990" s="4"/>
      <c r="B990" s="2"/>
      <c r="C990" s="2"/>
      <c r="D990" s="2"/>
      <c r="E990" s="2"/>
      <c r="F990" s="4"/>
      <c r="H990" s="4"/>
    </row>
    <row r="991">
      <c r="A991" s="4"/>
      <c r="B991" s="2"/>
      <c r="C991" s="2"/>
      <c r="D991" s="2"/>
      <c r="E991" s="2"/>
      <c r="F991" s="4"/>
      <c r="H991" s="4"/>
    </row>
    <row r="992">
      <c r="A992" s="4"/>
      <c r="B992" s="2"/>
      <c r="C992" s="2"/>
      <c r="D992" s="2"/>
      <c r="E992" s="2"/>
      <c r="F992" s="4"/>
      <c r="H992" s="4"/>
    </row>
    <row r="993">
      <c r="A993" s="4"/>
      <c r="B993" s="2"/>
      <c r="C993" s="2"/>
      <c r="D993" s="2"/>
      <c r="E993" s="2"/>
      <c r="F993" s="4"/>
      <c r="H993" s="4"/>
    </row>
    <row r="994">
      <c r="A994" s="4"/>
      <c r="B994" s="2"/>
      <c r="C994" s="2"/>
      <c r="D994" s="2"/>
      <c r="E994" s="2"/>
      <c r="F994" s="4"/>
      <c r="H994" s="4"/>
    </row>
    <row r="995">
      <c r="A995" s="4"/>
      <c r="B995" s="2"/>
      <c r="C995" s="2"/>
      <c r="D995" s="2"/>
      <c r="E995" s="2"/>
      <c r="F995" s="4"/>
      <c r="H995" s="4"/>
    </row>
    <row r="996">
      <c r="A996" s="4"/>
      <c r="B996" s="2"/>
      <c r="C996" s="2"/>
      <c r="D996" s="2"/>
      <c r="E996" s="2"/>
      <c r="F996" s="4"/>
      <c r="H996" s="4"/>
    </row>
    <row r="997">
      <c r="A997" s="4"/>
      <c r="B997" s="2"/>
      <c r="C997" s="2"/>
      <c r="D997" s="2"/>
      <c r="E997" s="2"/>
      <c r="F997" s="4"/>
      <c r="H997" s="4"/>
    </row>
    <row r="998">
      <c r="A998" s="4"/>
      <c r="B998" s="2"/>
      <c r="C998" s="2"/>
      <c r="D998" s="2"/>
      <c r="E998" s="2"/>
      <c r="F998" s="4"/>
      <c r="H998" s="4"/>
    </row>
    <row r="999">
      <c r="A999" s="4"/>
      <c r="B999" s="2"/>
      <c r="C999" s="2"/>
      <c r="D999" s="2"/>
      <c r="E999" s="2"/>
      <c r="F999" s="4"/>
      <c r="H999" s="4"/>
    </row>
    <row r="1000">
      <c r="A1000" s="4"/>
      <c r="B1000" s="2"/>
      <c r="C1000" s="2"/>
      <c r="D1000" s="2"/>
      <c r="E1000" s="2"/>
      <c r="F1000" s="4"/>
      <c r="H1000" s="4"/>
    </row>
  </sheetData>
  <autoFilter ref="$B$3:$E$181">
    <sortState ref="B3:E181">
      <sortCondition ref="C3:C181"/>
    </sortState>
  </autoFilter>
  <mergeCells count="2">
    <mergeCell ref="B1:E1"/>
    <mergeCell ref="I156:J156"/>
  </mergeCells>
  <dataValidations>
    <dataValidation type="list" allowBlank="1" showErrorMessage="1" sqref="D182">
      <formula1>INDIRECT("tbUnidademedida")</formula1>
    </dataValidation>
  </dataValidation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76" t="s">
        <v>7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405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50">
        <v>2.0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41" t="s">
        <v>405</v>
      </c>
      <c r="B15" s="182">
        <v>0.5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 t="shared" ref="G15:G19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5" t="s">
        <v>62</v>
      </c>
      <c r="B16" s="116">
        <v>0.04</v>
      </c>
      <c r="C16" s="125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0.04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25" t="s">
        <v>114</v>
      </c>
      <c r="B17" s="116">
        <v>0.008</v>
      </c>
      <c r="C17" s="125"/>
      <c r="D17" s="118" t="str">
        <f>VLOOKUP(A17,'Planilha de custo'!D5:E298,3,0)</f>
        <v>#REF!</v>
      </c>
      <c r="E17" s="119">
        <v>1.0</v>
      </c>
      <c r="F17" s="120">
        <f t="shared" si="1"/>
        <v>0.008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25" t="s">
        <v>26</v>
      </c>
      <c r="B18" s="116">
        <v>0.01</v>
      </c>
      <c r="C18" s="125"/>
      <c r="D18" s="118" t="str">
        <f>VLOOKUP(A18,'Planilha de custo'!D6:E299,3,0)</f>
        <v>#REF!</v>
      </c>
      <c r="E18" s="119">
        <v>1.0</v>
      </c>
      <c r="F18" s="120">
        <f t="shared" si="1"/>
        <v>0.01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112</v>
      </c>
      <c r="B19" s="116">
        <v>0.005</v>
      </c>
      <c r="C19" s="122"/>
      <c r="D19" s="118" t="str">
        <f>VLOOKUP(A19,'Planilha de custo'!D7:E300,3,0)</f>
        <v>#REF!</v>
      </c>
      <c r="E19" s="119">
        <v>1.0</v>
      </c>
      <c r="F19" s="120">
        <f t="shared" si="1"/>
        <v>0.005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custo'!D8:E301,3,0)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/>
      <c r="B23" s="116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16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27"/>
      <c r="C30" s="128"/>
      <c r="D30" s="168" t="str">
        <f>VLOOKUP(A30,'Planilha de custo'!D16:E311,3,0)</f>
        <v>#REF!</v>
      </c>
      <c r="E30" s="129">
        <v>1.0</v>
      </c>
      <c r="F30" s="178">
        <f t="shared" si="1"/>
        <v>0</v>
      </c>
      <c r="G30" s="17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94" t="s">
        <v>264</v>
      </c>
      <c r="G31" s="9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3.25" customHeight="1">
      <c r="A35" s="177" t="s">
        <v>406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3.25" customHeight="1">
      <c r="A36" s="17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3.25" customHeight="1">
      <c r="A37" s="17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48.0" customHeight="1">
      <c r="A38" s="18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7" t="s">
        <v>266</v>
      </c>
      <c r="B39" s="57"/>
      <c r="C39" s="57"/>
      <c r="D39" s="57"/>
      <c r="E39" s="57"/>
      <c r="F39" s="57"/>
      <c r="G39" s="5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A37:G37"/>
    <mergeCell ref="A39:G39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2.63" defaultRowHeight="15.0"/>
  <cols>
    <col customWidth="1" min="1" max="1" width="20.63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83" t="s">
        <v>407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408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281</v>
      </c>
      <c r="B10" s="78"/>
      <c r="C10" s="84">
        <v>1.0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409</v>
      </c>
      <c r="B15" s="109">
        <v>0.5</v>
      </c>
      <c r="C15" s="110" t="s">
        <v>18</v>
      </c>
      <c r="D15" s="111" t="str">
        <f>VLOOKUP(A15,'Planilha de custo'!D3:E405,3,0)</f>
        <v>#REF!</v>
      </c>
      <c r="E15" s="112">
        <v>1.0</v>
      </c>
      <c r="F15" s="113">
        <f t="shared" ref="F15:F17" si="1">B15/E15</f>
        <v>0.5</v>
      </c>
      <c r="G15" s="114" t="str">
        <f t="shared" ref="G15:G18" si="2">F15*D15</f>
        <v>#REF!</v>
      </c>
    </row>
    <row r="16">
      <c r="A16" s="115" t="s">
        <v>112</v>
      </c>
      <c r="B16" s="116">
        <v>0.005</v>
      </c>
      <c r="C16" s="117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0.005</v>
      </c>
      <c r="G16" s="121" t="str">
        <f t="shared" si="2"/>
        <v>#REF!</v>
      </c>
    </row>
    <row r="17">
      <c r="A17" s="156" t="s">
        <v>26</v>
      </c>
      <c r="B17" s="116">
        <v>0.01</v>
      </c>
      <c r="C17" s="122" t="s">
        <v>369</v>
      </c>
      <c r="D17" s="118" t="str">
        <f>VLOOKUP(A17,'Planilha de custo'!D4:E406,3,0)</f>
        <v>#REF!</v>
      </c>
      <c r="E17" s="119">
        <v>1.0</v>
      </c>
      <c r="F17" s="120">
        <f t="shared" si="1"/>
        <v>0.01</v>
      </c>
      <c r="G17" s="121" t="str">
        <f t="shared" si="2"/>
        <v>#REF!</v>
      </c>
    </row>
    <row r="18">
      <c r="A18" s="156"/>
      <c r="B18" s="116"/>
      <c r="C18" s="122"/>
      <c r="D18" s="118" t="str">
        <f>VLOOKUP('Macarrão com Camarão'!A20,'Planilha de custo'!D5:E407,3,0)</f>
        <v>#REF!</v>
      </c>
      <c r="E18" s="119">
        <v>1.0</v>
      </c>
      <c r="F18" s="120"/>
      <c r="G18" s="121" t="str">
        <f t="shared" si="2"/>
        <v>#REF!</v>
      </c>
    </row>
    <row r="19">
      <c r="A19" s="156"/>
      <c r="B19" s="116"/>
      <c r="C19" s="122"/>
      <c r="D19" s="118" t="str">
        <f>VLOOKUP(A19,'Planilha de custo'!D6:E408,3,0)</f>
        <v>#REF!</v>
      </c>
      <c r="E19" s="119">
        <v>1.0</v>
      </c>
      <c r="F19" s="120">
        <f t="shared" ref="F19:F30" si="3">B19/E19</f>
        <v>0</v>
      </c>
      <c r="G19" s="121"/>
    </row>
    <row r="20">
      <c r="A20" s="115"/>
      <c r="B20" s="116"/>
      <c r="C20" s="122"/>
      <c r="D20" s="118" t="str">
        <f>VLOOKUP(A20,'Planilha de custo'!D7:E409,3,0)</f>
        <v>#REF!</v>
      </c>
      <c r="E20" s="119">
        <v>1.0</v>
      </c>
      <c r="F20" s="120">
        <f t="shared" si="3"/>
        <v>0</v>
      </c>
      <c r="G20" s="121"/>
    </row>
    <row r="21" ht="15.75" customHeight="1">
      <c r="A21" s="115"/>
      <c r="B21" s="116"/>
      <c r="C21" s="122"/>
      <c r="D21" s="118" t="str">
        <f>VLOOKUP(A21,'Planilha de custo'!D8:E410,3,0)</f>
        <v>#REF!</v>
      </c>
      <c r="E21" s="119">
        <v>1.0</v>
      </c>
      <c r="F21" s="120">
        <f t="shared" si="3"/>
        <v>0</v>
      </c>
      <c r="G21" s="121"/>
    </row>
    <row r="22" ht="15.75" customHeight="1">
      <c r="A22" s="115"/>
      <c r="B22" s="116"/>
      <c r="C22" s="122"/>
      <c r="D22" s="118" t="str">
        <f>VLOOKUP(A22,'Planilha de custo'!D9:E411,3,0)</f>
        <v>#REF!</v>
      </c>
      <c r="E22" s="119">
        <v>1.0</v>
      </c>
      <c r="F22" s="120">
        <f t="shared" si="3"/>
        <v>0</v>
      </c>
      <c r="G22" s="121"/>
    </row>
    <row r="23" ht="15.75" customHeight="1">
      <c r="A23" s="115"/>
      <c r="B23" s="116"/>
      <c r="C23" s="122"/>
      <c r="D23" s="118" t="str">
        <f>VLOOKUP(A23,'Planilha de custo'!D3:E412,3,0)</f>
        <v>#REF!</v>
      </c>
      <c r="E23" s="119">
        <v>1.0</v>
      </c>
      <c r="F23" s="120">
        <f t="shared" si="3"/>
        <v>0</v>
      </c>
      <c r="G23" s="121"/>
    </row>
    <row r="24" ht="15.75" customHeight="1">
      <c r="A24" s="156"/>
      <c r="B24" s="116"/>
      <c r="C24" s="122"/>
      <c r="D24" s="118" t="str">
        <f>VLOOKUP(A24,'Planilha de custo'!D3:E413,3,0)</f>
        <v>#REF!</v>
      </c>
      <c r="E24" s="119">
        <v>1.0</v>
      </c>
      <c r="F24" s="120">
        <f t="shared" si="3"/>
        <v>0</v>
      </c>
      <c r="G24" s="121"/>
    </row>
    <row r="25" ht="15.75" customHeight="1">
      <c r="A25" s="156"/>
      <c r="B25" s="116"/>
      <c r="C25" s="122"/>
      <c r="D25" s="118"/>
      <c r="E25" s="119">
        <v>1.0</v>
      </c>
      <c r="F25" s="120">
        <f t="shared" si="3"/>
        <v>0</v>
      </c>
      <c r="G25" s="121"/>
    </row>
    <row r="26" ht="15.75" customHeight="1">
      <c r="A26" s="156"/>
      <c r="B26" s="116"/>
      <c r="C26" s="122"/>
      <c r="D26" s="118"/>
      <c r="E26" s="119">
        <v>1.0</v>
      </c>
      <c r="F26" s="120">
        <f t="shared" si="3"/>
        <v>0</v>
      </c>
      <c r="G26" s="121"/>
    </row>
    <row r="27" ht="15.75" customHeight="1">
      <c r="A27" s="115"/>
      <c r="B27" s="124"/>
      <c r="C27" s="125"/>
      <c r="D27" s="118"/>
      <c r="E27" s="119">
        <v>1.0</v>
      </c>
      <c r="F27" s="120">
        <f t="shared" si="3"/>
        <v>0</v>
      </c>
      <c r="G27" s="121"/>
    </row>
    <row r="28" ht="15.75" customHeight="1">
      <c r="A28" s="115"/>
      <c r="B28" s="124"/>
      <c r="C28" s="125"/>
      <c r="D28" s="118"/>
      <c r="E28" s="119">
        <v>1.0</v>
      </c>
      <c r="F28" s="120">
        <f t="shared" si="3"/>
        <v>0</v>
      </c>
      <c r="G28" s="121"/>
    </row>
    <row r="29" ht="15.75" customHeight="1">
      <c r="A29" s="115"/>
      <c r="B29" s="124"/>
      <c r="C29" s="125"/>
      <c r="D29" s="118"/>
      <c r="E29" s="119">
        <v>1.0</v>
      </c>
      <c r="F29" s="120">
        <f t="shared" si="3"/>
        <v>0</v>
      </c>
      <c r="G29" s="121"/>
    </row>
    <row r="30" ht="15.75" customHeight="1">
      <c r="A30" s="126"/>
      <c r="B30" s="127"/>
      <c r="C30" s="128"/>
      <c r="D30" s="118"/>
      <c r="E30" s="129">
        <v>1.0</v>
      </c>
      <c r="F30" s="130">
        <f t="shared" si="3"/>
        <v>0</v>
      </c>
      <c r="G30" s="131"/>
    </row>
    <row r="31" ht="15.75" customHeight="1">
      <c r="A31" s="75"/>
      <c r="B31" s="93"/>
      <c r="C31" s="75"/>
      <c r="D31" s="75"/>
      <c r="E31" s="75"/>
      <c r="F31" s="184" t="s">
        <v>264</v>
      </c>
      <c r="G31" s="18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4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>
        <f t="shared" si="4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21.75" customHeight="1">
      <c r="A35" s="186" t="s">
        <v>410</v>
      </c>
    </row>
    <row r="36" ht="18.75" customHeight="1">
      <c r="A36" s="186"/>
    </row>
    <row r="37">
      <c r="A37" s="18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8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30.75" customHeight="1">
      <c r="A39" s="18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8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30.75" customHeight="1">
      <c r="A41" s="18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30.75" customHeight="1">
      <c r="A42" s="18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8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8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8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88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97" t="s">
        <v>266</v>
      </c>
      <c r="B47" s="57"/>
      <c r="C47" s="57"/>
      <c r="D47" s="57"/>
      <c r="E47" s="57"/>
      <c r="F47" s="57"/>
      <c r="G47" s="57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>
      <c r="A59" s="75"/>
      <c r="B59" s="75"/>
      <c r="C59" s="75"/>
      <c r="D59" s="75"/>
      <c r="E59" s="75"/>
      <c r="F59" s="75"/>
      <c r="G59" s="75"/>
    </row>
    <row r="60" ht="15.75" customHeight="1">
      <c r="A60" s="75"/>
      <c r="B60" s="75"/>
      <c r="C60" s="75"/>
      <c r="D60" s="75"/>
      <c r="E60" s="75"/>
      <c r="F60" s="75"/>
      <c r="G60" s="75"/>
    </row>
    <row r="61" ht="15.75" customHeight="1">
      <c r="A61" s="75"/>
      <c r="B61" s="75"/>
      <c r="C61" s="75"/>
      <c r="D61" s="75"/>
      <c r="E61" s="75"/>
      <c r="F61" s="75"/>
      <c r="G61" s="75"/>
    </row>
    <row r="62" ht="15.75" customHeight="1">
      <c r="A62" s="75"/>
      <c r="B62" s="75"/>
      <c r="C62" s="75"/>
      <c r="D62" s="75"/>
      <c r="E62" s="75"/>
      <c r="F62" s="75"/>
      <c r="G62" s="75"/>
    </row>
    <row r="63" ht="15.75" customHeight="1">
      <c r="A63" s="75"/>
      <c r="B63" s="75"/>
      <c r="C63" s="75"/>
      <c r="D63" s="75"/>
      <c r="E63" s="75"/>
      <c r="F63" s="75"/>
      <c r="G63" s="75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18">
    <mergeCell ref="C2:G4"/>
    <mergeCell ref="B7:C7"/>
    <mergeCell ref="B8:C8"/>
    <mergeCell ref="A10:B10"/>
    <mergeCell ref="A34:G34"/>
    <mergeCell ref="A35:G35"/>
    <mergeCell ref="A36:G36"/>
    <mergeCell ref="A44:G44"/>
    <mergeCell ref="A45:G45"/>
    <mergeCell ref="A46:G46"/>
    <mergeCell ref="A47:G47"/>
    <mergeCell ref="A37:G37"/>
    <mergeCell ref="A38:G38"/>
    <mergeCell ref="A39:G39"/>
    <mergeCell ref="A40:G40"/>
    <mergeCell ref="A41:G41"/>
    <mergeCell ref="A42:G42"/>
    <mergeCell ref="A43:G43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2.63" defaultRowHeight="15.0"/>
  <cols>
    <col customWidth="1" min="1" max="1" width="21.13"/>
    <col customWidth="1" min="2" max="2" width="14.5"/>
    <col customWidth="1" min="3" max="3" width="13.0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83" t="s">
        <v>407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411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281</v>
      </c>
      <c r="B10" s="78"/>
      <c r="C10" s="140">
        <v>2.3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412</v>
      </c>
      <c r="B15" s="109">
        <v>1.0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8" si="2">F15*D15</f>
        <v>#REF!</v>
      </c>
    </row>
    <row r="16">
      <c r="A16" s="115" t="s">
        <v>267</v>
      </c>
      <c r="B16" s="116">
        <v>0.25</v>
      </c>
      <c r="C16" s="117" t="s">
        <v>270</v>
      </c>
      <c r="D16" s="118" t="str">
        <f>VLOOKUP(A16,'Planilha de custo'!D4:E405,3,0)</f>
        <v>#REF!</v>
      </c>
      <c r="E16" s="119">
        <v>1.0</v>
      </c>
      <c r="F16" s="120">
        <f t="shared" si="1"/>
        <v>0.25</v>
      </c>
      <c r="G16" s="121" t="str">
        <f t="shared" si="2"/>
        <v>#REF!</v>
      </c>
    </row>
    <row r="17">
      <c r="A17" s="115" t="s">
        <v>44</v>
      </c>
      <c r="B17" s="116">
        <v>0.05</v>
      </c>
      <c r="C17" s="122" t="s">
        <v>270</v>
      </c>
      <c r="D17" s="118" t="str">
        <f>VLOOKUP(A17,'Planilha de custo'!D5:E406,3,0)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</row>
    <row r="18">
      <c r="A18" s="189" t="s">
        <v>112</v>
      </c>
      <c r="B18" s="116">
        <v>0.005</v>
      </c>
      <c r="C18" s="122" t="s">
        <v>18</v>
      </c>
      <c r="D18" s="118" t="str">
        <f>VLOOKUP(A18,'Planilha de custo'!D6:E407,3,0)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</row>
    <row r="19">
      <c r="A19" s="189"/>
      <c r="B19" s="116"/>
      <c r="C19" s="122" t="s">
        <v>18</v>
      </c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</row>
    <row r="20">
      <c r="A20" s="189"/>
      <c r="B20" s="116"/>
      <c r="C20" s="122" t="s">
        <v>18</v>
      </c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</row>
    <row r="21" ht="15.75" customHeight="1">
      <c r="A21" s="189"/>
      <c r="B21" s="116"/>
      <c r="C21" s="122" t="s">
        <v>18</v>
      </c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custo'!D19:E419,3,0)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91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29.25" customHeight="1">
      <c r="A35" s="149" t="s">
        <v>413</v>
      </c>
    </row>
    <row r="36" ht="15.75" customHeight="1">
      <c r="A36" s="4" t="s">
        <v>414</v>
      </c>
    </row>
    <row r="37" ht="15.75" customHeight="1">
      <c r="A37" s="4" t="s">
        <v>415</v>
      </c>
    </row>
    <row r="38" ht="15.75" customHeight="1">
      <c r="A38" s="4" t="s">
        <v>416</v>
      </c>
      <c r="W38" s="144"/>
    </row>
    <row r="39" ht="15.75" customHeight="1">
      <c r="A39" s="4" t="s">
        <v>417</v>
      </c>
    </row>
    <row r="40" ht="15.75" customHeight="1"/>
    <row r="41" ht="15.75" customHeight="1">
      <c r="A41" s="97" t="s">
        <v>266</v>
      </c>
      <c r="B41" s="57"/>
      <c r="C41" s="57"/>
      <c r="D41" s="57"/>
      <c r="E41" s="57"/>
      <c r="F41" s="57"/>
      <c r="G41" s="57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2:G4"/>
    <mergeCell ref="B7:C7"/>
    <mergeCell ref="B8:C8"/>
    <mergeCell ref="A10:B10"/>
    <mergeCell ref="A34:G34"/>
    <mergeCell ref="A35:G35"/>
    <mergeCell ref="W38:AA43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83" t="s">
        <v>1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127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281</v>
      </c>
      <c r="B10" s="78"/>
      <c r="C10" s="150">
        <v>6.0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418</v>
      </c>
      <c r="B15" s="109">
        <v>0.5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 t="shared" ref="G15:G30" si="2">F15*D15</f>
        <v>#REF!</v>
      </c>
    </row>
    <row r="16">
      <c r="A16" s="115" t="s">
        <v>62</v>
      </c>
      <c r="B16" s="116">
        <v>0.15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0.15</v>
      </c>
      <c r="G16" s="121" t="str">
        <f t="shared" si="2"/>
        <v>#REF!</v>
      </c>
    </row>
    <row r="17">
      <c r="A17" s="115" t="s">
        <v>26</v>
      </c>
      <c r="B17" s="116">
        <v>0.03</v>
      </c>
      <c r="C17" s="122" t="s">
        <v>270</v>
      </c>
      <c r="D17" s="118" t="str">
        <f>VLOOKUP(A17,'Planilha de custo'!D5:E298,3,0)</f>
        <v>#REF!</v>
      </c>
      <c r="E17" s="119">
        <v>1.0</v>
      </c>
      <c r="F17" s="120">
        <f t="shared" si="1"/>
        <v>0.03</v>
      </c>
      <c r="G17" s="121" t="str">
        <f t="shared" si="2"/>
        <v>#REF!</v>
      </c>
    </row>
    <row r="18">
      <c r="A18" s="115" t="s">
        <v>104</v>
      </c>
      <c r="B18" s="116">
        <v>0.1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0.1</v>
      </c>
      <c r="G18" s="121" t="str">
        <f t="shared" si="2"/>
        <v>#REF!</v>
      </c>
    </row>
    <row r="19">
      <c r="A19" s="115" t="s">
        <v>351</v>
      </c>
      <c r="B19" s="116">
        <v>1.5</v>
      </c>
      <c r="C19" s="122" t="s">
        <v>270</v>
      </c>
      <c r="D19" s="118" t="str">
        <f>VLOOKUP(A19,'Planilha de custo'!D7:E300,3,0)</f>
        <v>#REF!</v>
      </c>
      <c r="E19" s="119">
        <v>1.0</v>
      </c>
      <c r="F19" s="120">
        <f t="shared" si="1"/>
        <v>1.5</v>
      </c>
      <c r="G19" s="121" t="str">
        <f t="shared" si="2"/>
        <v>#REF!</v>
      </c>
    </row>
    <row r="20">
      <c r="A20" s="115" t="s">
        <v>342</v>
      </c>
      <c r="B20" s="116">
        <v>0.07</v>
      </c>
      <c r="C20" s="122" t="s">
        <v>18</v>
      </c>
      <c r="D20" s="118" t="str">
        <f>VLOOKUP(A20,'Planilha de custo'!D8:E301,3,0)</f>
        <v>#REF!</v>
      </c>
      <c r="E20" s="119">
        <v>0.95</v>
      </c>
      <c r="F20" s="120">
        <f t="shared" si="1"/>
        <v>0.07368421053</v>
      </c>
      <c r="G20" s="121" t="str">
        <f t="shared" si="2"/>
        <v>#REF!</v>
      </c>
    </row>
    <row r="21" ht="15.75" customHeight="1">
      <c r="A21" s="115" t="s">
        <v>22</v>
      </c>
      <c r="B21" s="116">
        <v>0.01</v>
      </c>
      <c r="C21" s="122" t="s">
        <v>18</v>
      </c>
      <c r="D21" s="118" t="str">
        <f>VLOOKUP(A21,'Planilha de custo'!D9:E302,3,0)</f>
        <v>#REF!</v>
      </c>
      <c r="E21" s="119">
        <v>0.95</v>
      </c>
      <c r="F21" s="120">
        <f t="shared" si="1"/>
        <v>0.01052631579</v>
      </c>
      <c r="G21" s="121" t="str">
        <f t="shared" si="2"/>
        <v>#REF!</v>
      </c>
    </row>
    <row r="22" ht="15.75" customHeight="1">
      <c r="A22" s="115" t="s">
        <v>419</v>
      </c>
      <c r="B22" s="116">
        <v>0.05</v>
      </c>
      <c r="C22" s="122" t="s">
        <v>18</v>
      </c>
      <c r="D22" s="118" t="str">
        <f>VLOOKUP(A22,'Planilha de custo'!D10:E303,3,0)</f>
        <v>#REF!</v>
      </c>
      <c r="E22" s="119">
        <v>0.95</v>
      </c>
      <c r="F22" s="120">
        <f t="shared" si="1"/>
        <v>0.05263157895</v>
      </c>
      <c r="G22" s="121" t="str">
        <f t="shared" si="2"/>
        <v>#REF!</v>
      </c>
    </row>
    <row r="23" ht="15.75" customHeight="1">
      <c r="A23" s="115" t="s">
        <v>420</v>
      </c>
      <c r="B23" s="116">
        <v>0.05</v>
      </c>
      <c r="C23" s="122" t="s">
        <v>18</v>
      </c>
      <c r="D23" s="118" t="str">
        <f>VLOOKUP(A23,'Planilha de custo'!D11:E304,3,0)</f>
        <v>#REF!</v>
      </c>
      <c r="E23" s="119">
        <v>0.95</v>
      </c>
      <c r="F23" s="120">
        <f t="shared" si="1"/>
        <v>0.05263157895</v>
      </c>
      <c r="G23" s="121" t="str">
        <f t="shared" si="2"/>
        <v>#REF!</v>
      </c>
    </row>
    <row r="24" ht="15.75" customHeight="1">
      <c r="A24" s="115" t="s">
        <v>421</v>
      </c>
      <c r="B24" s="116">
        <v>0.05</v>
      </c>
      <c r="C24" s="122" t="s">
        <v>18</v>
      </c>
      <c r="D24" s="118" t="str">
        <f>VLOOKUP(A24,'Planilha de custo'!D12:E305,3,0)</f>
        <v>#REF!</v>
      </c>
      <c r="E24" s="119">
        <v>1.0</v>
      </c>
      <c r="F24" s="120">
        <f t="shared" si="1"/>
        <v>0.05</v>
      </c>
      <c r="G24" s="121" t="str">
        <f t="shared" si="2"/>
        <v>#REF!</v>
      </c>
    </row>
    <row r="25" ht="15.75" customHeight="1">
      <c r="A25" s="115" t="s">
        <v>422</v>
      </c>
      <c r="B25" s="116">
        <v>0.2</v>
      </c>
      <c r="C25" s="122" t="s">
        <v>18</v>
      </c>
      <c r="D25" s="118" t="str">
        <f>VLOOKUP(A25,'Planilha de custo'!D12:E306,3,0)</f>
        <v>#REF!</v>
      </c>
      <c r="E25" s="119">
        <v>1.0</v>
      </c>
      <c r="F25" s="120">
        <f t="shared" si="1"/>
        <v>0.2</v>
      </c>
      <c r="G25" s="121" t="str">
        <f t="shared" si="2"/>
        <v>#REF!</v>
      </c>
    </row>
    <row r="26" ht="15.75" customHeight="1">
      <c r="A26" s="115" t="s">
        <v>347</v>
      </c>
      <c r="B26" s="116">
        <v>0.1</v>
      </c>
      <c r="C26" s="122" t="s">
        <v>18</v>
      </c>
      <c r="D26" s="118" t="str">
        <f>VLOOKUP(A26,'Planilha de custo'!D12:E307,3,0)</f>
        <v>#REF!</v>
      </c>
      <c r="E26" s="119">
        <v>0.95</v>
      </c>
      <c r="F26" s="120">
        <f t="shared" si="1"/>
        <v>0.1052631579</v>
      </c>
      <c r="G26" s="121" t="str">
        <f t="shared" si="2"/>
        <v>#REF!</v>
      </c>
    </row>
    <row r="27" ht="15.75" customHeight="1">
      <c r="A27" s="115" t="s">
        <v>64</v>
      </c>
      <c r="B27" s="116">
        <v>0.15</v>
      </c>
      <c r="C27" s="125" t="s">
        <v>18</v>
      </c>
      <c r="D27" s="118" t="str">
        <f>VLOOKUP(A27,'Planilha de custo'!D13:E308,3,0)</f>
        <v>#REF!</v>
      </c>
      <c r="E27" s="119">
        <v>1.0</v>
      </c>
      <c r="F27" s="120">
        <f t="shared" si="1"/>
        <v>0.15</v>
      </c>
      <c r="G27" s="121" t="str">
        <f t="shared" si="2"/>
        <v>#REF!</v>
      </c>
    </row>
    <row r="28" ht="15.75" customHeight="1">
      <c r="A28" s="115" t="s">
        <v>114</v>
      </c>
      <c r="B28" s="116">
        <v>0.45</v>
      </c>
      <c r="C28" s="125" t="s">
        <v>18</v>
      </c>
      <c r="D28" s="118" t="str">
        <f>VLOOKUP(A28,'Planilha de custo'!D14:E309,3,0)</f>
        <v>#REF!</v>
      </c>
      <c r="E28" s="119">
        <v>1.0</v>
      </c>
      <c r="F28" s="120">
        <f t="shared" si="1"/>
        <v>0.45</v>
      </c>
      <c r="G28" s="121" t="str">
        <f t="shared" si="2"/>
        <v>#REF!</v>
      </c>
    </row>
    <row r="29" ht="15.75" customHeight="1">
      <c r="A29" s="115" t="s">
        <v>423</v>
      </c>
      <c r="B29" s="116">
        <v>0.15</v>
      </c>
      <c r="C29" s="125" t="s">
        <v>18</v>
      </c>
      <c r="D29" s="118">
        <v>3.3</v>
      </c>
      <c r="E29" s="119">
        <v>1.0</v>
      </c>
      <c r="F29" s="120">
        <f t="shared" si="1"/>
        <v>0.15</v>
      </c>
      <c r="G29" s="121">
        <f t="shared" si="2"/>
        <v>0.495</v>
      </c>
    </row>
    <row r="30" ht="15.75" customHeight="1">
      <c r="A30" s="126" t="s">
        <v>341</v>
      </c>
      <c r="B30" s="190">
        <v>0.15</v>
      </c>
      <c r="C30" s="128" t="s">
        <v>18</v>
      </c>
      <c r="D30" s="168" t="str">
        <f>VLOOKUP(A30,'Planilha de custo'!D16:E311,3,0)</f>
        <v>#REF!</v>
      </c>
      <c r="E30" s="129">
        <v>0.95</v>
      </c>
      <c r="F30" s="130">
        <f t="shared" si="1"/>
        <v>0.1578947368</v>
      </c>
      <c r="G30" s="131" t="str">
        <f t="shared" si="2"/>
        <v>#REF!</v>
      </c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3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>
        <f t="shared" si="3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15.75" customHeight="1">
      <c r="A35" s="155" t="s">
        <v>424</v>
      </c>
      <c r="B35" s="75"/>
      <c r="C35" s="75"/>
      <c r="D35" s="75"/>
      <c r="E35" s="75"/>
      <c r="F35" s="75"/>
      <c r="G35" s="75"/>
    </row>
    <row r="36" ht="15.75" customHeight="1">
      <c r="A36" s="155" t="s">
        <v>425</v>
      </c>
      <c r="B36" s="75"/>
      <c r="C36" s="75"/>
      <c r="D36" s="75"/>
      <c r="E36" s="75"/>
      <c r="F36" s="75"/>
      <c r="G36" s="75"/>
    </row>
    <row r="37" ht="15.75" customHeight="1">
      <c r="A37" s="15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5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5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5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5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5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5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55"/>
      <c r="B44" s="75"/>
      <c r="C44" s="75"/>
      <c r="D44" s="75"/>
      <c r="E44" s="75"/>
      <c r="F44" s="75"/>
      <c r="G44" s="75"/>
    </row>
    <row r="45" ht="15.75" customHeight="1">
      <c r="A45" s="155"/>
      <c r="B45" s="75"/>
      <c r="C45" s="75"/>
      <c r="D45" s="75"/>
      <c r="E45" s="75"/>
      <c r="F45" s="75"/>
      <c r="G45" s="75"/>
    </row>
    <row r="46" ht="15.75" customHeight="1">
      <c r="A46" s="15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97" t="s">
        <v>266</v>
      </c>
      <c r="B48" s="57"/>
      <c r="C48" s="57"/>
      <c r="D48" s="57"/>
      <c r="E48" s="57"/>
      <c r="F48" s="57"/>
      <c r="G48" s="57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>
      <c r="A59" s="75"/>
      <c r="B59" s="75"/>
      <c r="C59" s="75"/>
      <c r="D59" s="75"/>
      <c r="E59" s="75"/>
      <c r="F59" s="75"/>
      <c r="G59" s="75"/>
    </row>
    <row r="60" ht="15.75" customHeight="1">
      <c r="A60" s="75"/>
      <c r="B60" s="75"/>
      <c r="C60" s="75"/>
      <c r="D60" s="75"/>
      <c r="E60" s="75"/>
      <c r="F60" s="75"/>
      <c r="G60" s="75"/>
    </row>
    <row r="61" ht="15.75" customHeight="1">
      <c r="A61" s="75"/>
      <c r="B61" s="75"/>
      <c r="C61" s="75"/>
      <c r="D61" s="75"/>
      <c r="E61" s="75"/>
      <c r="F61" s="75"/>
      <c r="G61" s="75"/>
    </row>
    <row r="62" ht="15.75" customHeight="1">
      <c r="A62" s="75"/>
      <c r="B62" s="75"/>
      <c r="C62" s="75"/>
      <c r="D62" s="75"/>
      <c r="E62" s="75"/>
      <c r="F62" s="75"/>
      <c r="G62" s="75"/>
    </row>
    <row r="63" ht="15.75" customHeight="1">
      <c r="A63" s="75"/>
      <c r="B63" s="75"/>
      <c r="C63" s="75"/>
      <c r="D63" s="75"/>
      <c r="E63" s="75"/>
      <c r="F63" s="75"/>
      <c r="G63" s="75"/>
    </row>
    <row r="64" ht="15.75" customHeight="1">
      <c r="A64" s="75"/>
      <c r="B64" s="75"/>
      <c r="C64" s="75"/>
      <c r="D64" s="75"/>
      <c r="E64" s="75"/>
      <c r="F64" s="75"/>
      <c r="G64" s="75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6">
    <mergeCell ref="C2:G4"/>
    <mergeCell ref="B7:C7"/>
    <mergeCell ref="B8:C8"/>
    <mergeCell ref="A10:B10"/>
    <mergeCell ref="A34:G34"/>
    <mergeCell ref="A48:G48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83" t="s">
        <v>407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340</v>
      </c>
      <c r="C8" s="78"/>
      <c r="D8" s="75"/>
      <c r="E8" s="75"/>
      <c r="F8" s="81"/>
      <c r="G8" s="105"/>
      <c r="H8" s="4"/>
      <c r="I8" s="4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281</v>
      </c>
      <c r="B10" s="78"/>
      <c r="C10" s="140">
        <v>1.3</v>
      </c>
      <c r="D10" s="75"/>
      <c r="E10" s="75"/>
      <c r="F10" s="81"/>
      <c r="G10" s="82"/>
      <c r="H10" s="4"/>
      <c r="I10" s="4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60" t="s">
        <v>70</v>
      </c>
      <c r="B15" s="109">
        <v>0.25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0.25</v>
      </c>
      <c r="G15" s="114" t="str">
        <f t="shared" ref="G15:G34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1" t="s">
        <v>341</v>
      </c>
      <c r="B16" s="116">
        <v>0.05</v>
      </c>
      <c r="C16" s="142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1" t="s">
        <v>342</v>
      </c>
      <c r="B17" s="116">
        <v>0.07</v>
      </c>
      <c r="C17" s="125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0.07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1" t="s">
        <v>343</v>
      </c>
      <c r="B18" s="116">
        <v>0.25</v>
      </c>
      <c r="C18" s="125" t="s">
        <v>270</v>
      </c>
      <c r="D18" s="118" t="str">
        <f>VLOOKUP(A18,'Planilha de custo'!D5:E407,3,0)</f>
        <v>#REF!</v>
      </c>
      <c r="E18" s="119">
        <v>1.0</v>
      </c>
      <c r="F18" s="120">
        <f t="shared" si="1"/>
        <v>0.25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1" t="s">
        <v>344</v>
      </c>
      <c r="B19" s="116">
        <v>0.01</v>
      </c>
      <c r="C19" s="125" t="s">
        <v>18</v>
      </c>
      <c r="D19" s="118" t="str">
        <f>VLOOKUP(A19,'Planilha de custo'!D6:E408,3,0)</f>
        <v>#REF!</v>
      </c>
      <c r="E19" s="119">
        <v>1.0</v>
      </c>
      <c r="F19" s="120">
        <f t="shared" si="1"/>
        <v>0.01</v>
      </c>
      <c r="G19" s="121" t="str">
        <f t="shared" si="2"/>
        <v>#REF!</v>
      </c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1" t="s">
        <v>345</v>
      </c>
      <c r="B20" s="116">
        <v>0.01</v>
      </c>
      <c r="C20" s="125" t="s">
        <v>18</v>
      </c>
      <c r="D20" s="118" t="str">
        <f>VLOOKUP(A20,'Planilha de custo'!D7:E409,3,0)</f>
        <v>#REF!</v>
      </c>
      <c r="E20" s="119">
        <v>1.0</v>
      </c>
      <c r="F20" s="120">
        <f t="shared" si="1"/>
        <v>0.01</v>
      </c>
      <c r="G20" s="121" t="str">
        <f t="shared" si="2"/>
        <v>#REF!</v>
      </c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61" t="s">
        <v>288</v>
      </c>
      <c r="B21" s="124">
        <v>0.01</v>
      </c>
      <c r="C21" s="125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0.01</v>
      </c>
      <c r="G21" s="121" t="str">
        <f t="shared" si="2"/>
        <v>#REF!</v>
      </c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61" t="s">
        <v>346</v>
      </c>
      <c r="B22" s="124">
        <v>0.05</v>
      </c>
      <c r="C22" s="125" t="s">
        <v>18</v>
      </c>
      <c r="D22" s="118" t="str">
        <f>VLOOKUP(A22,'Planilha de custo'!D9:E411,3,0)</f>
        <v>#REF!</v>
      </c>
      <c r="E22" s="119">
        <v>1.0</v>
      </c>
      <c r="F22" s="120">
        <f t="shared" si="1"/>
        <v>0.05</v>
      </c>
      <c r="G22" s="121" t="str">
        <f t="shared" si="2"/>
        <v>#REF!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61" t="s">
        <v>347</v>
      </c>
      <c r="B23" s="124">
        <v>0.1</v>
      </c>
      <c r="C23" s="125" t="s">
        <v>18</v>
      </c>
      <c r="D23" s="118" t="str">
        <f>VLOOKUP(A23,'Planilha de custo'!D10:E412,3,0)</f>
        <v>#REF!</v>
      </c>
      <c r="E23" s="119">
        <v>1.0</v>
      </c>
      <c r="F23" s="120">
        <f t="shared" si="1"/>
        <v>0.1</v>
      </c>
      <c r="G23" s="121" t="str">
        <f t="shared" si="2"/>
        <v>#REF!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61" t="s">
        <v>22</v>
      </c>
      <c r="B24" s="124">
        <v>0.01</v>
      </c>
      <c r="C24" s="125" t="s">
        <v>18</v>
      </c>
      <c r="D24" s="118" t="str">
        <f>VLOOKUP(A24,'Planilha de custo'!D11:E413,3,0)</f>
        <v>#REF!</v>
      </c>
      <c r="E24" s="119">
        <v>1.0</v>
      </c>
      <c r="F24" s="120">
        <f t="shared" si="1"/>
        <v>0.01</v>
      </c>
      <c r="G24" s="121" t="str">
        <f t="shared" si="2"/>
        <v>#REF!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61" t="s">
        <v>348</v>
      </c>
      <c r="B25" s="124">
        <v>0.1</v>
      </c>
      <c r="C25" s="125" t="s">
        <v>18</v>
      </c>
      <c r="D25" s="118" t="str">
        <f>VLOOKUP(A25,'Planilha de custo'!D12:E414,3,0)</f>
        <v>#REF!</v>
      </c>
      <c r="E25" s="119">
        <v>1.0</v>
      </c>
      <c r="F25" s="120">
        <f t="shared" si="1"/>
        <v>0.1</v>
      </c>
      <c r="G25" s="121" t="str">
        <f t="shared" si="2"/>
        <v>#REF!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61" t="s">
        <v>349</v>
      </c>
      <c r="B26" s="124">
        <v>0.05</v>
      </c>
      <c r="C26" s="125" t="s">
        <v>18</v>
      </c>
      <c r="D26" s="118" t="str">
        <f>VLOOKUP(A26,'Planilha de custo'!D13:E415,3,0)</f>
        <v>#REF!</v>
      </c>
      <c r="E26" s="119">
        <v>1.0</v>
      </c>
      <c r="F26" s="120">
        <f t="shared" si="1"/>
        <v>0.05</v>
      </c>
      <c r="G26" s="121" t="str">
        <f t="shared" si="2"/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61" t="s">
        <v>350</v>
      </c>
      <c r="B27" s="124">
        <v>0.12</v>
      </c>
      <c r="C27" s="125" t="s">
        <v>270</v>
      </c>
      <c r="D27" s="118" t="str">
        <f>VLOOKUP(A27,'Planilha de custo'!D14:E416,3,0)</f>
        <v>#REF!</v>
      </c>
      <c r="E27" s="119">
        <v>1.0</v>
      </c>
      <c r="F27" s="120">
        <f t="shared" si="1"/>
        <v>0.12</v>
      </c>
      <c r="G27" s="121" t="str">
        <f t="shared" si="2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61" t="s">
        <v>351</v>
      </c>
      <c r="B28" s="124">
        <v>0.12</v>
      </c>
      <c r="C28" s="125" t="s">
        <v>270</v>
      </c>
      <c r="D28" s="118" t="str">
        <f>VLOOKUP(A28,'Planilha de custo'!D3:E417,3,0)</f>
        <v>#REF!</v>
      </c>
      <c r="E28" s="119">
        <v>1.0</v>
      </c>
      <c r="F28" s="120">
        <f t="shared" si="1"/>
        <v>0.12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61" t="s">
        <v>26</v>
      </c>
      <c r="B29" s="124">
        <v>0.03</v>
      </c>
      <c r="C29" s="125" t="s">
        <v>270</v>
      </c>
      <c r="D29" s="118" t="str">
        <f>VLOOKUP(A29,'Planilha de custo'!D16:E418,3,0)</f>
        <v>#REF!</v>
      </c>
      <c r="E29" s="119">
        <v>1.0</v>
      </c>
      <c r="F29" s="120">
        <f t="shared" si="1"/>
        <v>0.03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61" t="s">
        <v>17</v>
      </c>
      <c r="B30" s="162">
        <v>0.005</v>
      </c>
      <c r="C30" s="163" t="s">
        <v>18</v>
      </c>
      <c r="D30" s="118" t="str">
        <f>VLOOKUP(A30,'Planilha de custo'!D1:E419,3,0)</f>
        <v>#REF!</v>
      </c>
      <c r="E30" s="119">
        <v>1.0</v>
      </c>
      <c r="F30" s="120">
        <f t="shared" si="1"/>
        <v>0.005</v>
      </c>
      <c r="G30" s="12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64" t="s">
        <v>112</v>
      </c>
      <c r="B31" s="162">
        <v>0.005</v>
      </c>
      <c r="C31" s="163" t="s">
        <v>18</v>
      </c>
      <c r="D31" s="118" t="str">
        <f>VLOOKUP(A31,'Planilha de custo'!D3:E420,3,0)</f>
        <v>#REF!</v>
      </c>
      <c r="E31" s="119">
        <v>1.0</v>
      </c>
      <c r="F31" s="120">
        <f t="shared" si="1"/>
        <v>0.005</v>
      </c>
      <c r="G31" s="121" t="str">
        <f t="shared" si="2"/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61" t="s">
        <v>74</v>
      </c>
      <c r="B32" s="165">
        <v>0.005</v>
      </c>
      <c r="C32" s="163" t="s">
        <v>18</v>
      </c>
      <c r="D32" s="118" t="str">
        <f>VLOOKUP(A32,'Planilha de custo'!D20:E421,3,0)</f>
        <v>#REF!</v>
      </c>
      <c r="E32" s="119">
        <v>1.0</v>
      </c>
      <c r="F32" s="120">
        <f t="shared" si="1"/>
        <v>0.005</v>
      </c>
      <c r="G32" s="121" t="str">
        <f t="shared" si="2"/>
        <v>#REF!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61" t="s">
        <v>66</v>
      </c>
      <c r="B33" s="165">
        <v>0.01</v>
      </c>
      <c r="C33" s="163" t="s">
        <v>270</v>
      </c>
      <c r="D33" s="118" t="str">
        <f>VLOOKUP(A33,'Planilha de custo'!D22:E422,3,0)</f>
        <v>#REF!</v>
      </c>
      <c r="E33" s="119">
        <v>1.0</v>
      </c>
      <c r="F33" s="120">
        <f t="shared" si="1"/>
        <v>0.01</v>
      </c>
      <c r="G33" s="121" t="str">
        <f t="shared" si="2"/>
        <v>#REF!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66" t="s">
        <v>352</v>
      </c>
      <c r="B34" s="167">
        <v>0.005</v>
      </c>
      <c r="C34" s="128"/>
      <c r="D34" s="168" t="str">
        <f>VLOOKUP(A34,'Planilha de custo'!D1:E423,3,0)</f>
        <v>#REF!</v>
      </c>
      <c r="E34" s="129">
        <v>1.0</v>
      </c>
      <c r="F34" s="130">
        <f t="shared" si="1"/>
        <v>0.005</v>
      </c>
      <c r="G34" s="131" t="str">
        <f t="shared" si="2"/>
        <v>#REF!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5"/>
      <c r="B35" s="75"/>
      <c r="C35" s="75"/>
      <c r="D35" s="75"/>
      <c r="E35" s="75"/>
      <c r="F35" s="143" t="s">
        <v>264</v>
      </c>
      <c r="G35" s="169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36.0" customHeight="1">
      <c r="A39" s="170" t="s">
        <v>353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70" t="s">
        <v>354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9.25" customHeight="1">
      <c r="A41" s="170" t="s">
        <v>355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42.75" customHeight="1">
      <c r="A42" s="170" t="s">
        <v>356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70" t="s">
        <v>357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70" t="s">
        <v>358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70" t="s">
        <v>359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70" t="s">
        <v>360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70" t="s">
        <v>361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33.75" customHeight="1">
      <c r="A48" s="170" t="s">
        <v>362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42.75" customHeight="1">
      <c r="A49" s="170" t="s">
        <v>363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70" t="s">
        <v>364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97" t="s">
        <v>266</v>
      </c>
      <c r="B51" s="57"/>
      <c r="C51" s="57"/>
      <c r="D51" s="57"/>
      <c r="E51" s="57"/>
      <c r="F51" s="57"/>
      <c r="G51" s="57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75"/>
      <c r="B62" s="75"/>
      <c r="C62" s="75"/>
      <c r="D62" s="75"/>
      <c r="E62" s="75"/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75"/>
      <c r="B63" s="75"/>
      <c r="C63" s="75"/>
      <c r="D63" s="75"/>
      <c r="E63" s="75"/>
      <c r="F63" s="75"/>
      <c r="G63" s="7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75"/>
      <c r="B64" s="75"/>
      <c r="C64" s="75"/>
      <c r="D64" s="75"/>
      <c r="E64" s="75"/>
      <c r="F64" s="75"/>
      <c r="G64" s="7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75"/>
      <c r="B65" s="75"/>
      <c r="C65" s="75"/>
      <c r="D65" s="75"/>
      <c r="E65" s="75"/>
      <c r="F65" s="75"/>
      <c r="G65" s="7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75"/>
      <c r="B66" s="75"/>
      <c r="C66" s="75"/>
      <c r="D66" s="75"/>
      <c r="E66" s="75"/>
      <c r="F66" s="75"/>
      <c r="G66" s="7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75"/>
      <c r="B67" s="75"/>
      <c r="C67" s="75"/>
      <c r="D67" s="75"/>
      <c r="E67" s="75"/>
      <c r="F67" s="75"/>
      <c r="G67" s="7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ht="15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ht="15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ht="15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</sheetData>
  <mergeCells count="18">
    <mergeCell ref="C2:G4"/>
    <mergeCell ref="B7:C7"/>
    <mergeCell ref="B8:C8"/>
    <mergeCell ref="A10:B10"/>
    <mergeCell ref="A38:G38"/>
    <mergeCell ref="A39:G39"/>
    <mergeCell ref="A40:G40"/>
    <mergeCell ref="A48:G48"/>
    <mergeCell ref="A49:G49"/>
    <mergeCell ref="A50:G50"/>
    <mergeCell ref="A51:G51"/>
    <mergeCell ref="A41:G41"/>
    <mergeCell ref="A42:G42"/>
    <mergeCell ref="A43:G43"/>
    <mergeCell ref="A44:G44"/>
    <mergeCell ref="A45:G45"/>
    <mergeCell ref="A46:G46"/>
    <mergeCell ref="A47:G47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147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9.0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429</v>
      </c>
      <c r="B15" s="109">
        <v>0.395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0.395</v>
      </c>
      <c r="G15" s="114" t="str">
        <f t="shared" ref="G15:G20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430</v>
      </c>
      <c r="B16" s="116">
        <v>0.2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0.2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58</v>
      </c>
      <c r="B17" s="116">
        <v>0.395</v>
      </c>
      <c r="C17" s="122" t="s">
        <v>270</v>
      </c>
      <c r="D17" s="118" t="str">
        <f>VLOOKUP(A17,'Planilha de custo'!D5:E406,3,0)</f>
        <v>#REF!</v>
      </c>
      <c r="E17" s="119">
        <v>1.0</v>
      </c>
      <c r="F17" s="120">
        <f t="shared" si="1"/>
        <v>0.395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431</v>
      </c>
      <c r="B18" s="116">
        <v>0.024</v>
      </c>
      <c r="C18" s="122" t="s">
        <v>18</v>
      </c>
      <c r="D18" s="118" t="str">
        <f>VLOOKUP(A18,'Planilha de custo'!D6:E407,3,0)</f>
        <v>#REF!</v>
      </c>
      <c r="E18" s="119">
        <v>1.0</v>
      </c>
      <c r="F18" s="120">
        <f t="shared" si="1"/>
        <v>0.024</v>
      </c>
      <c r="G18" s="192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17</v>
      </c>
      <c r="B19" s="116">
        <v>0.48</v>
      </c>
      <c r="C19" s="122" t="s">
        <v>18</v>
      </c>
      <c r="D19" s="118" t="str">
        <f>VLOOKUP(A19,'Planilha de custo'!D7:E408,3,0)</f>
        <v>#REF!</v>
      </c>
      <c r="E19" s="119">
        <v>1.0</v>
      </c>
      <c r="F19" s="120">
        <f t="shared" si="1"/>
        <v>0.48</v>
      </c>
      <c r="G19" s="192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351</v>
      </c>
      <c r="B20" s="116">
        <v>0.25</v>
      </c>
      <c r="C20" s="122" t="s">
        <v>270</v>
      </c>
      <c r="D20" s="118" t="str">
        <f>VLOOKUP(A20,'Planilha de custo'!D8:E409,3,0)</f>
        <v>#REF!</v>
      </c>
      <c r="E20" s="119">
        <v>1.0</v>
      </c>
      <c r="F20" s="120">
        <f t="shared" si="1"/>
        <v>0.25</v>
      </c>
      <c r="G20" s="192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4" t="s">
        <v>432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4" t="s">
        <v>433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4" t="s">
        <v>434</v>
      </c>
      <c r="B37" s="194"/>
      <c r="C37" s="194"/>
      <c r="D37" s="194"/>
      <c r="E37" s="194"/>
      <c r="F37" s="194"/>
      <c r="G37" s="19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4" t="s">
        <v>435</v>
      </c>
      <c r="B38" s="194"/>
      <c r="C38" s="194"/>
      <c r="D38" s="194"/>
      <c r="E38" s="194"/>
      <c r="F38" s="194"/>
      <c r="G38" s="19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4" t="s">
        <v>436</v>
      </c>
      <c r="B39" s="194"/>
      <c r="C39" s="194"/>
      <c r="D39" s="194"/>
      <c r="E39" s="194"/>
      <c r="F39" s="194"/>
      <c r="G39" s="19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9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94"/>
      <c r="B41" s="194"/>
      <c r="C41" s="194"/>
      <c r="D41" s="194"/>
      <c r="E41" s="194"/>
      <c r="F41" s="194"/>
      <c r="G41" s="19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40:G40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437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7.0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438</v>
      </c>
      <c r="B15" s="109">
        <v>0.13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0.13</v>
      </c>
      <c r="G15" s="114" t="str">
        <f t="shared" ref="G15:G20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62</v>
      </c>
      <c r="B16" s="116">
        <v>0.05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439</v>
      </c>
      <c r="B17" s="116">
        <v>0.4</v>
      </c>
      <c r="C17" s="122" t="s">
        <v>18</v>
      </c>
      <c r="D17" s="118" t="str">
        <f>VLOOKUP(A17,'Planilha de custo'!D5:E406,3,0)</f>
        <v>#REF!</v>
      </c>
      <c r="E17" s="119">
        <v>1.0</v>
      </c>
      <c r="F17" s="120">
        <f t="shared" si="1"/>
        <v>0.4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429</v>
      </c>
      <c r="B18" s="116">
        <v>0.15</v>
      </c>
      <c r="C18" s="122" t="s">
        <v>369</v>
      </c>
      <c r="D18" s="118" t="str">
        <f>VLOOKUP(A18,'Planilha de custo'!D6:E407,3,0)</f>
        <v>#REF!</v>
      </c>
      <c r="E18" s="119">
        <v>1.0</v>
      </c>
      <c r="F18" s="120">
        <f t="shared" si="1"/>
        <v>0.15</v>
      </c>
      <c r="G18" s="192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431</v>
      </c>
      <c r="B19" s="116">
        <v>0.012</v>
      </c>
      <c r="C19" s="122" t="s">
        <v>18</v>
      </c>
      <c r="D19" s="118" t="str">
        <f>VLOOKUP(A19,'Planilha de custo'!D7:E408,3,0)</f>
        <v>#REF!</v>
      </c>
      <c r="E19" s="119">
        <v>1.0</v>
      </c>
      <c r="F19" s="120">
        <f t="shared" si="1"/>
        <v>0.012</v>
      </c>
      <c r="G19" s="192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440</v>
      </c>
      <c r="B20" s="116">
        <v>0.03</v>
      </c>
      <c r="C20" s="122" t="s">
        <v>369</v>
      </c>
      <c r="D20" s="118" t="str">
        <f>VLOOKUP(A20,'Planilha de custo'!D8:E409,3,0)</f>
        <v>#REF!</v>
      </c>
      <c r="E20" s="119">
        <v>1.0</v>
      </c>
      <c r="F20" s="120">
        <f t="shared" si="1"/>
        <v>0.03</v>
      </c>
      <c r="G20" s="192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9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441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0.5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442</v>
      </c>
      <c r="B15" s="109">
        <v>0.4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0.4</v>
      </c>
      <c r="G15" s="114" t="str">
        <f t="shared" ref="G15:G17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17</v>
      </c>
      <c r="B16" s="116">
        <v>0.15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0.15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351</v>
      </c>
      <c r="B17" s="116">
        <v>0.1</v>
      </c>
      <c r="C17" s="122" t="s">
        <v>369</v>
      </c>
      <c r="D17" s="118" t="str">
        <f>VLOOKUP(A17,'Planilha de custo'!D5:E406,3,0)</f>
        <v>#REF!</v>
      </c>
      <c r="E17" s="119">
        <v>1.0</v>
      </c>
      <c r="F17" s="120">
        <f t="shared" si="1"/>
        <v>0.1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9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9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9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9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151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7.0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430</v>
      </c>
      <c r="B15" s="109">
        <v>0.2</v>
      </c>
      <c r="C15" s="110" t="s">
        <v>369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0.2</v>
      </c>
      <c r="G15" s="114" t="str">
        <f t="shared" ref="G15:G17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429</v>
      </c>
      <c r="B16" s="116">
        <v>0.395</v>
      </c>
      <c r="C16" s="122" t="s">
        <v>369</v>
      </c>
      <c r="D16" s="118" t="str">
        <f>VLOOKUP(A16,'Planilha de custo'!D4:E405,3,0)</f>
        <v>#REF!</v>
      </c>
      <c r="E16" s="119">
        <v>1.0</v>
      </c>
      <c r="F16" s="120">
        <f t="shared" si="1"/>
        <v>0.395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440</v>
      </c>
      <c r="B17" s="116">
        <v>0.12</v>
      </c>
      <c r="C17" s="122" t="s">
        <v>369</v>
      </c>
      <c r="D17" s="118" t="str">
        <f>VLOOKUP(A17,'Planilha de custo'!D5:E406,3,0)</f>
        <v>#REF!</v>
      </c>
      <c r="E17" s="119">
        <v>1.0</v>
      </c>
      <c r="F17" s="120">
        <f t="shared" si="1"/>
        <v>0.12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9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9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9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9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152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10.0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430</v>
      </c>
      <c r="B15" s="109">
        <v>0.2</v>
      </c>
      <c r="C15" s="110" t="s">
        <v>369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0.2</v>
      </c>
      <c r="G15" s="114" t="str">
        <f t="shared" ref="G15:G17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429</v>
      </c>
      <c r="B16" s="116">
        <v>0.395</v>
      </c>
      <c r="C16" s="122" t="s">
        <v>369</v>
      </c>
      <c r="D16" s="118" t="str">
        <f>VLOOKUP(A16,'Planilha de custo'!D4:E405,3,0)</f>
        <v>#REF!</v>
      </c>
      <c r="E16" s="119">
        <v>1.0</v>
      </c>
      <c r="F16" s="120">
        <f t="shared" si="1"/>
        <v>0.395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443</v>
      </c>
      <c r="B17" s="116">
        <v>0.48</v>
      </c>
      <c r="C17" s="122" t="s">
        <v>369</v>
      </c>
      <c r="D17" s="118" t="str">
        <f>VLOOKUP(A17,'Planilha de custo'!D5:E406,3,0)</f>
        <v>#REF!</v>
      </c>
      <c r="E17" s="119">
        <v>1.0</v>
      </c>
      <c r="F17" s="120">
        <f t="shared" si="1"/>
        <v>0.48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9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9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9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9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 t="s">
        <v>444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57.5"/>
    <col customWidth="1" min="3" max="3" width="12.13"/>
    <col customWidth="1" min="4" max="4" width="12.0"/>
    <col customWidth="1" min="5" max="6" width="11.38"/>
    <col customWidth="1" min="7" max="8" width="8.0"/>
    <col customWidth="1" min="9" max="9" width="21.5"/>
    <col customWidth="1" min="10" max="23" width="7.63"/>
  </cols>
  <sheetData>
    <row r="1" ht="21.0" customHeight="1">
      <c r="A1" s="1"/>
      <c r="B1" s="2"/>
      <c r="C1" s="2"/>
      <c r="D1" s="24"/>
      <c r="E1" s="2"/>
      <c r="F1" s="2"/>
      <c r="G1" s="2"/>
      <c r="H1" s="2"/>
    </row>
    <row r="2" ht="21.0" customHeight="1">
      <c r="A2" s="1"/>
      <c r="B2" s="6" t="s">
        <v>117</v>
      </c>
      <c r="G2" s="2"/>
      <c r="H2" s="2"/>
    </row>
    <row r="3" ht="21.0" customHeight="1">
      <c r="A3" s="1"/>
      <c r="B3" s="5"/>
      <c r="C3" s="5"/>
      <c r="D3" s="5"/>
      <c r="E3" s="5"/>
      <c r="F3" s="2"/>
      <c r="G3" s="2"/>
      <c r="H3" s="2"/>
    </row>
    <row r="4" ht="21.0" customHeight="1">
      <c r="A4" s="1"/>
      <c r="B4" s="5"/>
      <c r="C4" s="5"/>
      <c r="D4" s="5"/>
      <c r="E4" s="5"/>
      <c r="F4" s="2"/>
      <c r="G4" s="2"/>
      <c r="H4" s="2"/>
    </row>
    <row r="5" ht="21.0" customHeight="1">
      <c r="A5" s="1"/>
      <c r="B5" s="2"/>
      <c r="C5" s="2"/>
      <c r="D5" s="25" t="s">
        <v>118</v>
      </c>
      <c r="E5" s="26">
        <v>0.25</v>
      </c>
      <c r="F5" s="26">
        <v>0.3</v>
      </c>
      <c r="G5" s="26">
        <v>0.35</v>
      </c>
      <c r="H5" s="26">
        <v>0.45</v>
      </c>
    </row>
    <row r="6" ht="21.0" customHeight="1">
      <c r="A6" s="27" t="s">
        <v>119</v>
      </c>
      <c r="B6" s="28"/>
      <c r="C6" s="29" t="s">
        <v>120</v>
      </c>
      <c r="D6" s="29" t="s">
        <v>13</v>
      </c>
      <c r="E6" s="29" t="s">
        <v>121</v>
      </c>
      <c r="F6" s="29" t="s">
        <v>121</v>
      </c>
      <c r="G6" s="30" t="s">
        <v>121</v>
      </c>
      <c r="H6" s="30" t="s">
        <v>121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ht="21.0" customHeight="1">
      <c r="A7" s="7"/>
      <c r="B7" s="31" t="s">
        <v>122</v>
      </c>
      <c r="C7" s="32" t="s">
        <v>38</v>
      </c>
      <c r="D7" s="33" t="str">
        <f>'Salada Peruá - PF'!G7</f>
        <v>#REF!</v>
      </c>
      <c r="E7" s="33" t="str">
        <f t="shared" ref="E7:E17" si="1">D7/$E$5</f>
        <v>#REF!</v>
      </c>
      <c r="F7" s="33" t="str">
        <f t="shared" ref="F7:F17" si="2">D7/$F$5</f>
        <v>#REF!</v>
      </c>
      <c r="G7" s="34" t="str">
        <f t="shared" ref="G7:G17" si="3">D7/$G$5</f>
        <v>#REF!</v>
      </c>
      <c r="H7" s="35" t="str">
        <f t="shared" ref="H7:H17" si="4">D7/$H$5</f>
        <v>#REF!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ht="21.0" customHeight="1">
      <c r="A8" s="7"/>
      <c r="B8" s="36" t="s">
        <v>123</v>
      </c>
      <c r="C8" s="37" t="s">
        <v>38</v>
      </c>
      <c r="D8" s="38" t="str">
        <f>'Macarrão com Camarão'!G7</f>
        <v>#REF!</v>
      </c>
      <c r="E8" s="38" t="str">
        <f t="shared" si="1"/>
        <v>#REF!</v>
      </c>
      <c r="F8" s="38" t="str">
        <f t="shared" si="2"/>
        <v>#REF!</v>
      </c>
      <c r="G8" s="39" t="str">
        <f t="shared" si="3"/>
        <v>#REF!</v>
      </c>
      <c r="H8" s="35" t="str">
        <f t="shared" si="4"/>
        <v>#REF!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1.0" customHeight="1">
      <c r="A9" s="7"/>
      <c r="B9" s="36" t="s">
        <v>124</v>
      </c>
      <c r="C9" s="37" t="s">
        <v>38</v>
      </c>
      <c r="D9" s="38" t="str">
        <f>#REF!</f>
        <v>#REF!</v>
      </c>
      <c r="E9" s="38" t="str">
        <f t="shared" si="1"/>
        <v>#REF!</v>
      </c>
      <c r="F9" s="38" t="str">
        <f t="shared" si="2"/>
        <v>#REF!</v>
      </c>
      <c r="G9" s="39" t="str">
        <f t="shared" si="3"/>
        <v>#REF!</v>
      </c>
      <c r="H9" s="35" t="str">
        <f t="shared" si="4"/>
        <v>#REF!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ht="21.0" customHeight="1">
      <c r="A10" s="7"/>
      <c r="B10" s="36" t="s">
        <v>125</v>
      </c>
      <c r="C10" s="37" t="s">
        <v>38</v>
      </c>
      <c r="D10" s="38" t="str">
        <f>'Gnocchi do Politi - PF'!G7</f>
        <v>#REF!</v>
      </c>
      <c r="E10" s="38" t="str">
        <f t="shared" si="1"/>
        <v>#REF!</v>
      </c>
      <c r="F10" s="38" t="str">
        <f t="shared" si="2"/>
        <v>#REF!</v>
      </c>
      <c r="G10" s="39" t="str">
        <f t="shared" si="3"/>
        <v>#REF!</v>
      </c>
      <c r="H10" s="35" t="str">
        <f t="shared" si="4"/>
        <v>#REF!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ht="21.0" customHeight="1">
      <c r="A11" s="7"/>
      <c r="B11" s="36" t="s">
        <v>126</v>
      </c>
      <c r="C11" s="37" t="s">
        <v>38</v>
      </c>
      <c r="D11" s="38" t="str">
        <f>'Tartar de Salmão - PF'!G7</f>
        <v>#REF!</v>
      </c>
      <c r="E11" s="38" t="str">
        <f t="shared" si="1"/>
        <v>#REF!</v>
      </c>
      <c r="F11" s="38" t="str">
        <f t="shared" si="2"/>
        <v>#REF!</v>
      </c>
      <c r="G11" s="39" t="str">
        <f t="shared" si="3"/>
        <v>#REF!</v>
      </c>
      <c r="H11" s="35" t="str">
        <f t="shared" si="4"/>
        <v>#REF!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ht="21.0" customHeight="1">
      <c r="A12" s="7"/>
      <c r="B12" s="36" t="s">
        <v>127</v>
      </c>
      <c r="C12" s="37" t="s">
        <v>38</v>
      </c>
      <c r="D12" s="38" t="str">
        <f>'Risoto Primavera - PF'!G7</f>
        <v>#REF!</v>
      </c>
      <c r="E12" s="38" t="str">
        <f t="shared" si="1"/>
        <v>#REF!</v>
      </c>
      <c r="F12" s="38" t="str">
        <f t="shared" si="2"/>
        <v>#REF!</v>
      </c>
      <c r="G12" s="39" t="str">
        <f t="shared" si="3"/>
        <v>#REF!</v>
      </c>
      <c r="H12" s="35" t="str">
        <f t="shared" si="4"/>
        <v>#REF!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ht="21.0" customHeight="1">
      <c r="A13" s="7"/>
      <c r="B13" s="36" t="s">
        <v>128</v>
      </c>
      <c r="C13" s="37" t="s">
        <v>38</v>
      </c>
      <c r="D13" s="38" t="str">
        <f>'Costelinha Suina Barbecue '!G7</f>
        <v>#REF!</v>
      </c>
      <c r="E13" s="38" t="str">
        <f t="shared" si="1"/>
        <v>#REF!</v>
      </c>
      <c r="F13" s="38" t="str">
        <f t="shared" si="2"/>
        <v>#REF!</v>
      </c>
      <c r="G13" s="39" t="str">
        <f t="shared" si="3"/>
        <v>#REF!</v>
      </c>
      <c r="H13" s="40" t="str">
        <f t="shared" si="4"/>
        <v>#REF!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ht="21.0" customHeight="1">
      <c r="A14" s="7"/>
      <c r="B14" s="36" t="s">
        <v>129</v>
      </c>
      <c r="C14" s="37" t="s">
        <v>38</v>
      </c>
      <c r="D14" s="38" t="str">
        <f>'Beef Bourguignon - PF'!G7</f>
        <v>#REF!</v>
      </c>
      <c r="E14" s="38" t="str">
        <f t="shared" si="1"/>
        <v>#REF!</v>
      </c>
      <c r="F14" s="38" t="str">
        <f t="shared" si="2"/>
        <v>#REF!</v>
      </c>
      <c r="G14" s="39" t="str">
        <f t="shared" si="3"/>
        <v>#REF!</v>
      </c>
      <c r="H14" s="35" t="str">
        <f t="shared" si="4"/>
        <v>#REF!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ht="21.0" customHeight="1">
      <c r="A15" s="7"/>
      <c r="B15" s="36" t="s">
        <v>130</v>
      </c>
      <c r="C15" s="41" t="s">
        <v>38</v>
      </c>
      <c r="D15" s="42" t="str">
        <f>'Beef Bourguignon Spazl - PF '!G7</f>
        <v>#REF!</v>
      </c>
      <c r="E15" s="38" t="str">
        <f t="shared" si="1"/>
        <v>#REF!</v>
      </c>
      <c r="F15" s="38" t="str">
        <f t="shared" si="2"/>
        <v>#REF!</v>
      </c>
      <c r="G15" s="39" t="str">
        <f t="shared" si="3"/>
        <v>#REF!</v>
      </c>
      <c r="H15" s="35" t="str">
        <f t="shared" si="4"/>
        <v>#REF!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ht="21.0" customHeight="1">
      <c r="A16" s="7"/>
      <c r="B16" s="36" t="s">
        <v>131</v>
      </c>
      <c r="C16" s="41" t="s">
        <v>38</v>
      </c>
      <c r="D16" s="42" t="str">
        <f>'Steak Tartar - PF'!G7</f>
        <v>#REF!</v>
      </c>
      <c r="E16" s="38" t="str">
        <f t="shared" si="1"/>
        <v>#REF!</v>
      </c>
      <c r="F16" s="38" t="str">
        <f t="shared" si="2"/>
        <v>#REF!</v>
      </c>
      <c r="G16" s="39" t="str">
        <f t="shared" si="3"/>
        <v>#REF!</v>
      </c>
      <c r="H16" s="35" t="str">
        <f t="shared" si="4"/>
        <v>#REF!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ht="21.0" customHeight="1">
      <c r="A17" s="7"/>
      <c r="B17" s="36" t="s">
        <v>132</v>
      </c>
      <c r="C17" s="41" t="s">
        <v>133</v>
      </c>
      <c r="D17" s="42" t="str">
        <f>'Spaghetti Carbonara - PF'!G7</f>
        <v>#REF!</v>
      </c>
      <c r="E17" s="38" t="str">
        <f t="shared" si="1"/>
        <v>#REF!</v>
      </c>
      <c r="F17" s="38" t="str">
        <f t="shared" si="2"/>
        <v>#REF!</v>
      </c>
      <c r="G17" s="39" t="str">
        <f t="shared" si="3"/>
        <v>#REF!</v>
      </c>
      <c r="H17" s="35" t="str">
        <f t="shared" si="4"/>
        <v>#REF!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ht="21.0" customHeight="1">
      <c r="A18" s="43" t="s">
        <v>50</v>
      </c>
      <c r="B18" s="44"/>
      <c r="C18" s="45" t="s">
        <v>120</v>
      </c>
      <c r="D18" s="45" t="s">
        <v>13</v>
      </c>
      <c r="E18" s="45" t="s">
        <v>121</v>
      </c>
      <c r="F18" s="45" t="s">
        <v>121</v>
      </c>
      <c r="G18" s="46" t="s">
        <v>121</v>
      </c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ht="21.0" customHeight="1">
      <c r="A19" s="7"/>
      <c r="B19" s="31" t="s">
        <v>64</v>
      </c>
      <c r="C19" s="32" t="s">
        <v>133</v>
      </c>
      <c r="D19" s="33" t="str">
        <f>'Molho de Tomate - PF'!G7</f>
        <v>#REF!</v>
      </c>
      <c r="E19" s="33" t="str">
        <f t="shared" ref="E19:E21" si="5">D19/$E$5</f>
        <v>#REF!</v>
      </c>
      <c r="F19" s="33" t="str">
        <f t="shared" ref="F19:F21" si="6">D19/$F$5</f>
        <v>#REF!</v>
      </c>
      <c r="G19" s="34" t="str">
        <f t="shared" ref="G19:G21" si="7">D19/$G$5</f>
        <v>#REF!</v>
      </c>
      <c r="H19" s="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ht="21.0" customHeight="1">
      <c r="A20" s="7"/>
      <c r="B20" s="36" t="s">
        <v>100</v>
      </c>
      <c r="C20" s="37" t="s">
        <v>133</v>
      </c>
      <c r="D20" s="38" t="str">
        <f>'Purê de Batata - PF'!G7</f>
        <v>#REF!</v>
      </c>
      <c r="E20" s="38" t="str">
        <f t="shared" si="5"/>
        <v>#REF!</v>
      </c>
      <c r="F20" s="38" t="str">
        <f t="shared" si="6"/>
        <v>#REF!</v>
      </c>
      <c r="G20" s="39" t="str">
        <f t="shared" si="7"/>
        <v>#REF!</v>
      </c>
      <c r="H20" s="2"/>
    </row>
    <row r="21" ht="21.0" customHeight="1">
      <c r="A21" s="7"/>
      <c r="B21" s="47" t="s">
        <v>134</v>
      </c>
      <c r="C21" s="41" t="s">
        <v>133</v>
      </c>
      <c r="D21" s="42" t="str">
        <f>'Arroz Branco - PF'!G7</f>
        <v>#REF!</v>
      </c>
      <c r="E21" s="42" t="str">
        <f t="shared" si="5"/>
        <v>#REF!</v>
      </c>
      <c r="F21" s="42" t="str">
        <f t="shared" si="6"/>
        <v>#REF!</v>
      </c>
      <c r="G21" s="48" t="str">
        <f t="shared" si="7"/>
        <v>#REF!</v>
      </c>
      <c r="H21" s="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ht="21.0" customHeight="1">
      <c r="A22" s="43" t="s">
        <v>135</v>
      </c>
      <c r="B22" s="44"/>
      <c r="C22" s="45" t="s">
        <v>12</v>
      </c>
      <c r="D22" s="45" t="s">
        <v>13</v>
      </c>
      <c r="E22" s="45" t="s">
        <v>121</v>
      </c>
      <c r="F22" s="45" t="s">
        <v>121</v>
      </c>
      <c r="G22" s="46" t="s">
        <v>121</v>
      </c>
      <c r="H22" s="2"/>
    </row>
    <row r="23" ht="21.0" customHeight="1">
      <c r="A23" s="7"/>
      <c r="B23" s="31" t="s">
        <v>136</v>
      </c>
      <c r="C23" s="32" t="s">
        <v>137</v>
      </c>
      <c r="D23" s="33">
        <v>2.19</v>
      </c>
      <c r="E23" s="33">
        <f t="shared" ref="E23:E28" si="8">D23/$E$5</f>
        <v>8.76</v>
      </c>
      <c r="F23" s="33">
        <f t="shared" ref="F23:F28" si="9">D23/$F$5</f>
        <v>7.3</v>
      </c>
      <c r="G23" s="34">
        <f t="shared" ref="G23:G28" si="10">D23/$G$5</f>
        <v>6.257142857</v>
      </c>
      <c r="H23" s="2"/>
    </row>
    <row r="24" ht="21.0" customHeight="1">
      <c r="A24" s="7"/>
      <c r="B24" s="31" t="s">
        <v>138</v>
      </c>
      <c r="C24" s="37" t="s">
        <v>137</v>
      </c>
      <c r="D24" s="33">
        <v>2.39</v>
      </c>
      <c r="E24" s="38">
        <f t="shared" si="8"/>
        <v>9.56</v>
      </c>
      <c r="F24" s="38">
        <f t="shared" si="9"/>
        <v>7.966666667</v>
      </c>
      <c r="G24" s="39">
        <f t="shared" si="10"/>
        <v>6.828571429</v>
      </c>
      <c r="H24" s="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ht="21.0" customHeight="1">
      <c r="A25" s="7"/>
      <c r="B25" s="31" t="s">
        <v>139</v>
      </c>
      <c r="C25" s="37" t="s">
        <v>137</v>
      </c>
      <c r="D25" s="33">
        <v>1.99</v>
      </c>
      <c r="E25" s="38">
        <f t="shared" si="8"/>
        <v>7.96</v>
      </c>
      <c r="F25" s="38">
        <f t="shared" si="9"/>
        <v>6.633333333</v>
      </c>
      <c r="G25" s="39">
        <f t="shared" si="10"/>
        <v>5.685714286</v>
      </c>
      <c r="H25" s="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ht="21.0" customHeight="1">
      <c r="A26" s="7"/>
      <c r="B26" s="36" t="s">
        <v>140</v>
      </c>
      <c r="C26" s="37" t="s">
        <v>137</v>
      </c>
      <c r="D26" s="38">
        <v>1.95</v>
      </c>
      <c r="E26" s="38">
        <f t="shared" si="8"/>
        <v>7.8</v>
      </c>
      <c r="F26" s="38">
        <f t="shared" si="9"/>
        <v>6.5</v>
      </c>
      <c r="G26" s="39">
        <f t="shared" si="10"/>
        <v>5.571428571</v>
      </c>
      <c r="H26" s="2"/>
    </row>
    <row r="27" ht="21.0" customHeight="1">
      <c r="A27" s="7"/>
      <c r="B27" s="36" t="s">
        <v>141</v>
      </c>
      <c r="C27" s="37" t="s">
        <v>142</v>
      </c>
      <c r="D27" s="38">
        <v>2.48</v>
      </c>
      <c r="E27" s="38">
        <f t="shared" si="8"/>
        <v>9.92</v>
      </c>
      <c r="F27" s="38">
        <f t="shared" si="9"/>
        <v>8.266666667</v>
      </c>
      <c r="G27" s="39">
        <f t="shared" si="10"/>
        <v>7.085714286</v>
      </c>
      <c r="H27" s="2"/>
    </row>
    <row r="28" ht="21.0" customHeight="1">
      <c r="A28" s="7"/>
      <c r="B28" s="47" t="s">
        <v>143</v>
      </c>
      <c r="C28" s="41" t="s">
        <v>144</v>
      </c>
      <c r="D28" s="42">
        <v>3.08</v>
      </c>
      <c r="E28" s="42">
        <f t="shared" si="8"/>
        <v>12.32</v>
      </c>
      <c r="F28" s="42">
        <f t="shared" si="9"/>
        <v>10.26666667</v>
      </c>
      <c r="G28" s="48">
        <f t="shared" si="10"/>
        <v>8.8</v>
      </c>
      <c r="H28" s="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ht="21.0" customHeight="1">
      <c r="A29" s="43" t="s">
        <v>145</v>
      </c>
      <c r="B29" s="44"/>
      <c r="C29" s="45" t="s">
        <v>146</v>
      </c>
      <c r="D29" s="45" t="s">
        <v>13</v>
      </c>
      <c r="E29" s="45" t="s">
        <v>121</v>
      </c>
      <c r="F29" s="45" t="s">
        <v>121</v>
      </c>
      <c r="G29" s="46" t="s">
        <v>121</v>
      </c>
      <c r="H29" s="2"/>
    </row>
    <row r="30" ht="21.0" customHeight="1">
      <c r="A30" s="7"/>
      <c r="B30" s="31" t="s">
        <v>147</v>
      </c>
      <c r="C30" s="32" t="s">
        <v>148</v>
      </c>
      <c r="D30" s="33" t="str">
        <f>'Pudim de Leite - PF '!G7</f>
        <v>#REF!</v>
      </c>
      <c r="E30" s="38" t="str">
        <f t="shared" ref="E30:E34" si="11">D30/$E$5</f>
        <v>#REF!</v>
      </c>
      <c r="F30" s="38" t="str">
        <f t="shared" ref="F30:F34" si="12">D30/$F$5</f>
        <v>#REF!</v>
      </c>
      <c r="G30" s="39" t="str">
        <f t="shared" ref="G30:G34" si="13">D30/$G$5</f>
        <v>#REF!</v>
      </c>
      <c r="H30" s="2"/>
    </row>
    <row r="31" ht="21.0" customHeight="1">
      <c r="A31" s="7"/>
      <c r="B31" s="36" t="s">
        <v>149</v>
      </c>
      <c r="C31" s="37" t="s">
        <v>150</v>
      </c>
      <c r="D31" s="38" t="str">
        <f>'Cheesecake com Calda - PF'!G7</f>
        <v>#REF!</v>
      </c>
      <c r="E31" s="38" t="str">
        <f t="shared" si="11"/>
        <v>#REF!</v>
      </c>
      <c r="F31" s="38" t="str">
        <f t="shared" si="12"/>
        <v>#REF!</v>
      </c>
      <c r="G31" s="39" t="str">
        <f t="shared" si="13"/>
        <v>#REF!</v>
      </c>
      <c r="H31" s="2"/>
    </row>
    <row r="32" ht="21.0" customHeight="1">
      <c r="A32" s="7"/>
      <c r="B32" s="36" t="s">
        <v>151</v>
      </c>
      <c r="C32" s="37" t="s">
        <v>148</v>
      </c>
      <c r="D32" s="38" t="str">
        <f>'Mousse de Limão - PF'!G7</f>
        <v>#REF!</v>
      </c>
      <c r="E32" s="38" t="str">
        <f t="shared" si="11"/>
        <v>#REF!</v>
      </c>
      <c r="F32" s="38" t="str">
        <f t="shared" si="12"/>
        <v>#REF!</v>
      </c>
      <c r="G32" s="39" t="str">
        <f t="shared" si="13"/>
        <v>#REF!</v>
      </c>
      <c r="H32" s="2"/>
    </row>
    <row r="33" ht="21.0" customHeight="1">
      <c r="A33" s="7"/>
      <c r="B33" s="36" t="s">
        <v>152</v>
      </c>
      <c r="C33" s="37" t="s">
        <v>148</v>
      </c>
      <c r="D33" s="38" t="str">
        <f>'Mousse de Maracujá - PF'!G7</f>
        <v>#REF!</v>
      </c>
      <c r="E33" s="38" t="str">
        <f t="shared" si="11"/>
        <v>#REF!</v>
      </c>
      <c r="F33" s="38" t="str">
        <f t="shared" si="12"/>
        <v>#REF!</v>
      </c>
      <c r="G33" s="39" t="str">
        <f t="shared" si="13"/>
        <v>#REF!</v>
      </c>
      <c r="H33" s="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49"/>
      <c r="B34" s="50" t="s">
        <v>153</v>
      </c>
      <c r="C34" s="51" t="s">
        <v>154</v>
      </c>
      <c r="D34" s="52" t="str">
        <f>'Banoffee Pie'!G7</f>
        <v>#REF!</v>
      </c>
      <c r="E34" s="52" t="str">
        <f t="shared" si="11"/>
        <v>#REF!</v>
      </c>
      <c r="F34" s="52" t="str">
        <f t="shared" si="12"/>
        <v>#REF!</v>
      </c>
      <c r="G34" s="53" t="str">
        <f t="shared" si="13"/>
        <v>#REF!</v>
      </c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1"/>
      <c r="B35" s="54"/>
      <c r="C35" s="55"/>
      <c r="D35" s="24"/>
      <c r="E35" s="24"/>
      <c r="F35" s="24"/>
      <c r="G35" s="24"/>
      <c r="H35" s="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1"/>
      <c r="B36" s="4"/>
      <c r="C36" s="4"/>
      <c r="D36" s="4"/>
      <c r="E36" s="4"/>
      <c r="F36" s="4"/>
      <c r="G36" s="4"/>
      <c r="H36" s="2"/>
    </row>
    <row r="37" ht="21.0" customHeight="1">
      <c r="A37" s="1"/>
      <c r="B37" s="2"/>
      <c r="C37" s="2"/>
      <c r="D37" s="24"/>
      <c r="E37" s="2"/>
      <c r="F37" s="2"/>
      <c r="G37" s="2"/>
      <c r="H37" s="2"/>
    </row>
    <row r="38" ht="21.0" customHeight="1">
      <c r="A38" s="1"/>
      <c r="B38" s="2"/>
      <c r="C38" s="2"/>
      <c r="D38" s="24"/>
      <c r="E38" s="2"/>
      <c r="F38" s="2"/>
      <c r="G38" s="2"/>
      <c r="H38" s="2"/>
    </row>
    <row r="39" ht="21.0" customHeight="1">
      <c r="A39" s="1"/>
      <c r="B39" s="2"/>
      <c r="C39" s="2"/>
      <c r="D39" s="24"/>
      <c r="E39" s="2"/>
      <c r="F39" s="2"/>
      <c r="G39" s="2"/>
      <c r="H39" s="2"/>
    </row>
    <row r="40" ht="21.0" customHeight="1">
      <c r="A40" s="1"/>
      <c r="B40" s="2"/>
      <c r="C40" s="2"/>
      <c r="D40" s="24"/>
      <c r="E40" s="2"/>
      <c r="F40" s="2"/>
      <c r="G40" s="2"/>
      <c r="H40" s="2"/>
    </row>
    <row r="41" ht="21.0" customHeight="1">
      <c r="A41" s="1"/>
      <c r="B41" s="2"/>
      <c r="C41" s="2"/>
      <c r="D41" s="24"/>
      <c r="E41" s="2"/>
      <c r="F41" s="2"/>
      <c r="G41" s="2"/>
      <c r="H41" s="2"/>
    </row>
    <row r="42" ht="21.0" customHeight="1">
      <c r="A42" s="1"/>
      <c r="B42" s="2"/>
      <c r="C42" s="2"/>
      <c r="D42" s="24"/>
      <c r="E42" s="2"/>
      <c r="F42" s="2"/>
      <c r="G42" s="2"/>
      <c r="H42" s="2"/>
    </row>
    <row r="43" ht="21.0" customHeight="1">
      <c r="A43" s="1"/>
      <c r="B43" s="2"/>
      <c r="C43" s="2"/>
      <c r="D43" s="24"/>
      <c r="E43" s="2"/>
      <c r="F43" s="2"/>
      <c r="G43" s="2"/>
      <c r="H43" s="2"/>
    </row>
    <row r="44" ht="21.0" customHeight="1">
      <c r="A44" s="1"/>
      <c r="B44" s="2"/>
      <c r="C44" s="2"/>
      <c r="D44" s="24"/>
      <c r="E44" s="2"/>
      <c r="F44" s="2"/>
      <c r="G44" s="2"/>
      <c r="H44" s="2"/>
    </row>
    <row r="45" ht="21.0" customHeight="1">
      <c r="A45" s="1"/>
      <c r="B45" s="2"/>
      <c r="C45" s="2"/>
      <c r="D45" s="24"/>
      <c r="E45" s="2"/>
      <c r="F45" s="2"/>
      <c r="G45" s="2"/>
      <c r="H45" s="2"/>
    </row>
    <row r="46" ht="21.0" customHeight="1">
      <c r="A46" s="1"/>
      <c r="B46" s="2"/>
      <c r="C46" s="2"/>
      <c r="D46" s="24"/>
      <c r="E46" s="2"/>
      <c r="F46" s="2"/>
      <c r="G46" s="2"/>
      <c r="H46" s="2"/>
    </row>
    <row r="47" ht="21.0" customHeight="1">
      <c r="A47" s="1"/>
      <c r="B47" s="2"/>
      <c r="C47" s="2"/>
      <c r="D47" s="24"/>
      <c r="E47" s="2"/>
      <c r="F47" s="2"/>
      <c r="G47" s="2"/>
      <c r="H47" s="2"/>
    </row>
    <row r="48" ht="21.0" customHeight="1">
      <c r="A48" s="1"/>
      <c r="B48" s="2"/>
      <c r="C48" s="2"/>
      <c r="D48" s="24"/>
      <c r="E48" s="2"/>
      <c r="F48" s="2"/>
      <c r="G48" s="2"/>
      <c r="H48" s="2"/>
    </row>
    <row r="49" ht="21.0" customHeight="1">
      <c r="A49" s="1"/>
      <c r="B49" s="2"/>
      <c r="C49" s="2"/>
      <c r="D49" s="24"/>
      <c r="E49" s="2"/>
      <c r="F49" s="2"/>
      <c r="G49" s="2"/>
      <c r="H49" s="2"/>
    </row>
    <row r="50" ht="21.0" customHeight="1">
      <c r="A50" s="1"/>
      <c r="B50" s="2"/>
      <c r="C50" s="2"/>
      <c r="D50" s="24"/>
      <c r="E50" s="2"/>
      <c r="F50" s="2"/>
      <c r="G50" s="2"/>
      <c r="H50" s="2"/>
    </row>
    <row r="51" ht="21.0" customHeight="1">
      <c r="A51" s="1"/>
      <c r="B51" s="2"/>
      <c r="C51" s="2"/>
      <c r="D51" s="24"/>
      <c r="E51" s="2"/>
      <c r="F51" s="2"/>
      <c r="G51" s="2"/>
      <c r="H51" s="2"/>
    </row>
    <row r="52" ht="21.0" customHeight="1">
      <c r="A52" s="1"/>
      <c r="B52" s="2"/>
      <c r="C52" s="2"/>
      <c r="D52" s="24"/>
      <c r="E52" s="2"/>
      <c r="F52" s="2"/>
      <c r="G52" s="2"/>
      <c r="H52" s="2"/>
    </row>
    <row r="53" ht="21.0" customHeight="1">
      <c r="A53" s="1"/>
      <c r="B53" s="2"/>
      <c r="C53" s="2"/>
      <c r="D53" s="24"/>
      <c r="E53" s="2"/>
      <c r="F53" s="2"/>
      <c r="G53" s="2"/>
      <c r="H53" s="2"/>
    </row>
    <row r="54" ht="21.0" customHeight="1">
      <c r="A54" s="1"/>
      <c r="B54" s="2"/>
      <c r="C54" s="2"/>
      <c r="D54" s="24"/>
      <c r="E54" s="2"/>
      <c r="F54" s="2"/>
      <c r="G54" s="2"/>
      <c r="H54" s="2"/>
    </row>
    <row r="55" ht="21.0" customHeight="1">
      <c r="A55" s="1"/>
      <c r="B55" s="2"/>
      <c r="C55" s="2"/>
      <c r="D55" s="24"/>
      <c r="E55" s="2"/>
      <c r="F55" s="2"/>
      <c r="G55" s="2"/>
      <c r="H55" s="2"/>
    </row>
    <row r="56" ht="21.0" customHeight="1">
      <c r="A56" s="1"/>
      <c r="B56" s="2"/>
      <c r="C56" s="2"/>
      <c r="D56" s="24"/>
      <c r="E56" s="2"/>
      <c r="F56" s="2"/>
      <c r="G56" s="2"/>
      <c r="H56" s="2"/>
    </row>
    <row r="57" ht="21.0" customHeight="1">
      <c r="A57" s="1"/>
      <c r="B57" s="2"/>
      <c r="C57" s="2"/>
      <c r="D57" s="24"/>
      <c r="E57" s="2"/>
      <c r="F57" s="2"/>
      <c r="G57" s="2"/>
      <c r="H57" s="2"/>
    </row>
    <row r="58" ht="21.0" customHeight="1">
      <c r="A58" s="1"/>
      <c r="B58" s="2"/>
      <c r="C58" s="2"/>
      <c r="D58" s="24"/>
      <c r="E58" s="2"/>
      <c r="F58" s="2"/>
      <c r="G58" s="2"/>
      <c r="H58" s="2"/>
    </row>
    <row r="59" ht="21.0" customHeight="1">
      <c r="A59" s="1"/>
      <c r="B59" s="2"/>
      <c r="C59" s="2"/>
      <c r="D59" s="24"/>
      <c r="E59" s="2"/>
      <c r="F59" s="2"/>
      <c r="G59" s="2"/>
      <c r="H59" s="2"/>
    </row>
    <row r="60" ht="21.0" customHeight="1">
      <c r="A60" s="1"/>
      <c r="B60" s="2"/>
      <c r="C60" s="2"/>
      <c r="D60" s="24"/>
      <c r="E60" s="2"/>
      <c r="F60" s="2"/>
      <c r="G60" s="2"/>
      <c r="H60" s="2"/>
    </row>
    <row r="61" ht="21.0" customHeight="1">
      <c r="A61" s="1"/>
      <c r="B61" s="2"/>
      <c r="C61" s="2"/>
      <c r="D61" s="24"/>
      <c r="E61" s="2"/>
      <c r="F61" s="2"/>
      <c r="G61" s="2"/>
      <c r="H61" s="2"/>
    </row>
    <row r="62" ht="21.0" customHeight="1">
      <c r="A62" s="1"/>
      <c r="B62" s="2"/>
      <c r="C62" s="2"/>
      <c r="D62" s="24"/>
      <c r="E62" s="2"/>
      <c r="F62" s="2"/>
      <c r="G62" s="2"/>
      <c r="H62" s="2"/>
    </row>
    <row r="63" ht="21.0" customHeight="1">
      <c r="A63" s="1"/>
      <c r="B63" s="2"/>
      <c r="C63" s="2"/>
      <c r="D63" s="24"/>
      <c r="E63" s="2"/>
      <c r="F63" s="2"/>
      <c r="G63" s="2"/>
      <c r="H63" s="2"/>
    </row>
    <row r="64" ht="21.0" customHeight="1">
      <c r="A64" s="1"/>
      <c r="B64" s="2"/>
      <c r="C64" s="2"/>
      <c r="D64" s="24"/>
      <c r="E64" s="2"/>
      <c r="F64" s="2"/>
      <c r="G64" s="2"/>
      <c r="H64" s="2"/>
    </row>
    <row r="65" ht="21.0" customHeight="1">
      <c r="A65" s="1"/>
      <c r="B65" s="2"/>
      <c r="C65" s="2"/>
      <c r="D65" s="24"/>
      <c r="E65" s="2"/>
      <c r="F65" s="2"/>
      <c r="G65" s="2"/>
      <c r="H65" s="2"/>
    </row>
    <row r="66" ht="21.0" customHeight="1">
      <c r="A66" s="1"/>
      <c r="B66" s="2"/>
      <c r="C66" s="2"/>
      <c r="D66" s="24"/>
      <c r="E66" s="2"/>
      <c r="F66" s="2"/>
      <c r="G66" s="2"/>
      <c r="H66" s="2"/>
    </row>
    <row r="67" ht="21.0" customHeight="1">
      <c r="A67" s="1"/>
      <c r="B67" s="2"/>
      <c r="C67" s="2"/>
      <c r="D67" s="24"/>
      <c r="E67" s="2"/>
      <c r="F67" s="2"/>
      <c r="G67" s="2"/>
      <c r="H67" s="2"/>
    </row>
    <row r="68" ht="21.0" customHeight="1">
      <c r="A68" s="1"/>
      <c r="B68" s="2"/>
      <c r="C68" s="2"/>
      <c r="D68" s="24"/>
      <c r="E68" s="2"/>
      <c r="F68" s="2"/>
      <c r="G68" s="2"/>
      <c r="H68" s="2"/>
    </row>
    <row r="69" ht="21.0" customHeight="1">
      <c r="A69" s="1"/>
      <c r="B69" s="2"/>
      <c r="C69" s="2"/>
      <c r="D69" s="24"/>
      <c r="E69" s="2"/>
      <c r="F69" s="2"/>
      <c r="G69" s="2"/>
      <c r="H69" s="2"/>
    </row>
    <row r="70" ht="21.0" customHeight="1">
      <c r="A70" s="1"/>
      <c r="B70" s="2"/>
      <c r="C70" s="2"/>
      <c r="D70" s="24"/>
      <c r="E70" s="2"/>
      <c r="F70" s="2"/>
      <c r="G70" s="2"/>
      <c r="H70" s="2"/>
    </row>
    <row r="71" ht="21.0" customHeight="1">
      <c r="A71" s="1"/>
      <c r="B71" s="2"/>
      <c r="C71" s="2"/>
      <c r="D71" s="24"/>
      <c r="E71" s="2"/>
      <c r="F71" s="2"/>
      <c r="G71" s="2"/>
      <c r="H71" s="2"/>
    </row>
    <row r="72" ht="21.0" customHeight="1">
      <c r="A72" s="1"/>
      <c r="B72" s="2"/>
      <c r="C72" s="2"/>
      <c r="D72" s="24"/>
      <c r="E72" s="2"/>
      <c r="F72" s="2"/>
      <c r="G72" s="2"/>
      <c r="H72" s="2"/>
    </row>
    <row r="73" ht="21.0" customHeight="1">
      <c r="A73" s="1"/>
      <c r="B73" s="2"/>
      <c r="C73" s="2"/>
      <c r="D73" s="24"/>
      <c r="E73" s="2"/>
      <c r="F73" s="2"/>
      <c r="G73" s="2"/>
      <c r="H73" s="2"/>
    </row>
    <row r="74" ht="21.0" customHeight="1">
      <c r="A74" s="1"/>
      <c r="B74" s="2"/>
      <c r="C74" s="2"/>
      <c r="D74" s="24"/>
      <c r="E74" s="2"/>
      <c r="F74" s="2"/>
      <c r="G74" s="2"/>
      <c r="H74" s="2"/>
    </row>
    <row r="75" ht="21.0" customHeight="1">
      <c r="A75" s="1"/>
      <c r="B75" s="2"/>
      <c r="C75" s="2"/>
      <c r="D75" s="24"/>
      <c r="E75" s="2"/>
      <c r="F75" s="2"/>
      <c r="G75" s="2"/>
      <c r="H75" s="2"/>
    </row>
    <row r="76" ht="21.0" customHeight="1">
      <c r="A76" s="1"/>
      <c r="B76" s="2"/>
      <c r="C76" s="2"/>
      <c r="D76" s="24"/>
      <c r="E76" s="2"/>
      <c r="F76" s="2"/>
      <c r="G76" s="2"/>
      <c r="H76" s="2"/>
    </row>
    <row r="77" ht="21.0" customHeight="1">
      <c r="A77" s="1"/>
      <c r="B77" s="2"/>
      <c r="C77" s="2"/>
      <c r="D77" s="24"/>
      <c r="E77" s="2"/>
      <c r="F77" s="2"/>
      <c r="G77" s="2"/>
      <c r="H77" s="2"/>
    </row>
    <row r="78" ht="21.0" customHeight="1">
      <c r="A78" s="1"/>
      <c r="B78" s="2"/>
      <c r="C78" s="2"/>
      <c r="D78" s="24"/>
      <c r="E78" s="2"/>
      <c r="F78" s="2"/>
      <c r="G78" s="2"/>
      <c r="H78" s="2"/>
    </row>
    <row r="79" ht="21.0" customHeight="1">
      <c r="A79" s="1"/>
      <c r="B79" s="2"/>
      <c r="C79" s="2"/>
      <c r="D79" s="24"/>
      <c r="E79" s="2"/>
      <c r="F79" s="2"/>
      <c r="G79" s="2"/>
      <c r="H79" s="2"/>
    </row>
    <row r="80" ht="21.0" customHeight="1">
      <c r="A80" s="1"/>
      <c r="B80" s="2"/>
      <c r="C80" s="2"/>
      <c r="D80" s="24"/>
      <c r="E80" s="2"/>
      <c r="F80" s="2"/>
      <c r="G80" s="2"/>
      <c r="H80" s="2"/>
    </row>
    <row r="81" ht="21.0" customHeight="1">
      <c r="A81" s="1"/>
      <c r="B81" s="2"/>
      <c r="C81" s="2"/>
      <c r="D81" s="24"/>
      <c r="E81" s="2"/>
      <c r="F81" s="2"/>
      <c r="G81" s="2"/>
      <c r="H81" s="2"/>
    </row>
    <row r="82" ht="21.0" customHeight="1">
      <c r="A82" s="1"/>
      <c r="B82" s="2"/>
      <c r="C82" s="2"/>
      <c r="D82" s="24"/>
      <c r="E82" s="2"/>
      <c r="F82" s="2"/>
      <c r="G82" s="2"/>
      <c r="H82" s="2"/>
    </row>
    <row r="83" ht="21.0" customHeight="1">
      <c r="A83" s="1"/>
      <c r="B83" s="2"/>
      <c r="C83" s="2"/>
      <c r="D83" s="24"/>
      <c r="E83" s="2"/>
      <c r="F83" s="2"/>
      <c r="G83" s="2"/>
      <c r="H83" s="2"/>
    </row>
    <row r="84" ht="21.0" customHeight="1">
      <c r="A84" s="1"/>
      <c r="B84" s="2"/>
      <c r="C84" s="2"/>
      <c r="D84" s="24"/>
      <c r="E84" s="2"/>
      <c r="F84" s="2"/>
      <c r="G84" s="2"/>
      <c r="H84" s="2"/>
    </row>
    <row r="85" ht="21.0" customHeight="1">
      <c r="A85" s="1"/>
      <c r="B85" s="2"/>
      <c r="C85" s="2"/>
      <c r="D85" s="24"/>
      <c r="E85" s="2"/>
      <c r="F85" s="2"/>
      <c r="G85" s="2"/>
      <c r="H85" s="2"/>
    </row>
    <row r="86" ht="21.0" customHeight="1">
      <c r="A86" s="1"/>
      <c r="B86" s="2"/>
      <c r="C86" s="2"/>
      <c r="D86" s="24"/>
      <c r="E86" s="2"/>
      <c r="F86" s="2"/>
      <c r="G86" s="2"/>
      <c r="H86" s="2"/>
    </row>
    <row r="87" ht="21.0" customHeight="1">
      <c r="A87" s="1"/>
      <c r="B87" s="2"/>
      <c r="C87" s="2"/>
      <c r="D87" s="24"/>
      <c r="E87" s="2"/>
      <c r="F87" s="2"/>
      <c r="G87" s="2"/>
      <c r="H87" s="2"/>
    </row>
    <row r="88" ht="21.0" customHeight="1">
      <c r="A88" s="1"/>
      <c r="B88" s="2"/>
      <c r="C88" s="2"/>
      <c r="D88" s="24"/>
      <c r="E88" s="2"/>
      <c r="F88" s="2"/>
      <c r="G88" s="2"/>
      <c r="H88" s="2"/>
    </row>
    <row r="89" ht="21.0" customHeight="1">
      <c r="A89" s="1"/>
      <c r="B89" s="2"/>
      <c r="C89" s="2"/>
      <c r="D89" s="24"/>
      <c r="E89" s="2"/>
      <c r="F89" s="2"/>
      <c r="G89" s="2"/>
      <c r="H89" s="2"/>
    </row>
    <row r="90" ht="21.0" customHeight="1">
      <c r="A90" s="1"/>
      <c r="B90" s="2"/>
      <c r="C90" s="2"/>
      <c r="D90" s="24"/>
      <c r="E90" s="2"/>
      <c r="F90" s="2"/>
      <c r="G90" s="2"/>
      <c r="H90" s="2"/>
    </row>
    <row r="91" ht="21.0" customHeight="1">
      <c r="A91" s="1"/>
      <c r="B91" s="2"/>
      <c r="C91" s="2"/>
      <c r="D91" s="24"/>
      <c r="E91" s="2"/>
      <c r="F91" s="2"/>
      <c r="G91" s="2"/>
      <c r="H91" s="2"/>
    </row>
    <row r="92" ht="21.0" customHeight="1">
      <c r="A92" s="1"/>
      <c r="B92" s="2"/>
      <c r="C92" s="2"/>
      <c r="D92" s="24"/>
      <c r="E92" s="2"/>
      <c r="F92" s="2"/>
      <c r="G92" s="2"/>
      <c r="H92" s="2"/>
    </row>
    <row r="93" ht="21.0" customHeight="1">
      <c r="A93" s="1"/>
      <c r="B93" s="2"/>
      <c r="C93" s="2"/>
      <c r="D93" s="24"/>
      <c r="E93" s="2"/>
      <c r="F93" s="2"/>
      <c r="G93" s="2"/>
      <c r="H93" s="2"/>
    </row>
    <row r="94" ht="21.0" customHeight="1">
      <c r="A94" s="1"/>
      <c r="B94" s="2"/>
      <c r="C94" s="2"/>
      <c r="D94" s="24"/>
      <c r="E94" s="2"/>
      <c r="F94" s="2"/>
      <c r="G94" s="2"/>
      <c r="H94" s="2"/>
    </row>
    <row r="95" ht="21.0" customHeight="1">
      <c r="A95" s="1"/>
      <c r="B95" s="2"/>
      <c r="C95" s="2"/>
      <c r="D95" s="24"/>
      <c r="E95" s="2"/>
      <c r="F95" s="2"/>
      <c r="G95" s="2"/>
      <c r="H95" s="2"/>
    </row>
    <row r="96" ht="21.0" customHeight="1">
      <c r="A96" s="1"/>
      <c r="B96" s="2"/>
      <c r="C96" s="2"/>
      <c r="D96" s="24"/>
      <c r="E96" s="2"/>
      <c r="F96" s="2"/>
      <c r="G96" s="2"/>
      <c r="H96" s="2"/>
    </row>
    <row r="97" ht="21.0" customHeight="1">
      <c r="A97" s="1"/>
      <c r="B97" s="2"/>
      <c r="C97" s="2"/>
      <c r="D97" s="24"/>
      <c r="E97" s="2"/>
      <c r="F97" s="2"/>
      <c r="G97" s="2"/>
      <c r="H97" s="2"/>
    </row>
    <row r="98" ht="21.0" customHeight="1">
      <c r="A98" s="1"/>
      <c r="B98" s="2"/>
      <c r="C98" s="2"/>
      <c r="D98" s="24"/>
      <c r="E98" s="2"/>
      <c r="F98" s="2"/>
      <c r="G98" s="2"/>
      <c r="H98" s="2"/>
    </row>
    <row r="99" ht="21.0" customHeight="1">
      <c r="A99" s="1"/>
      <c r="B99" s="2"/>
      <c r="C99" s="2"/>
      <c r="D99" s="24"/>
      <c r="E99" s="2"/>
      <c r="F99" s="2"/>
      <c r="G99" s="2"/>
      <c r="H99" s="2"/>
    </row>
    <row r="100" ht="21.0" customHeight="1">
      <c r="A100" s="1"/>
      <c r="B100" s="2"/>
      <c r="C100" s="2"/>
      <c r="D100" s="24"/>
      <c r="E100" s="2"/>
      <c r="F100" s="2"/>
      <c r="G100" s="2"/>
      <c r="H100" s="2"/>
    </row>
    <row r="101" ht="21.0" customHeight="1">
      <c r="A101" s="1"/>
      <c r="B101" s="2"/>
      <c r="C101" s="2"/>
      <c r="D101" s="24"/>
      <c r="E101" s="2"/>
      <c r="F101" s="2"/>
      <c r="G101" s="2"/>
      <c r="H101" s="2"/>
    </row>
    <row r="102" ht="21.0" customHeight="1">
      <c r="A102" s="1"/>
      <c r="B102" s="2"/>
      <c r="C102" s="2"/>
      <c r="D102" s="24"/>
      <c r="E102" s="2"/>
      <c r="F102" s="2"/>
      <c r="G102" s="2"/>
      <c r="H102" s="2"/>
    </row>
    <row r="103" ht="21.0" customHeight="1">
      <c r="A103" s="1"/>
      <c r="B103" s="2"/>
      <c r="C103" s="2"/>
      <c r="D103" s="24"/>
      <c r="E103" s="2"/>
      <c r="F103" s="2"/>
      <c r="G103" s="2"/>
      <c r="H103" s="2"/>
    </row>
    <row r="104" ht="21.0" customHeight="1">
      <c r="A104" s="1"/>
      <c r="B104" s="2"/>
      <c r="C104" s="2"/>
      <c r="D104" s="24"/>
      <c r="E104" s="2"/>
      <c r="F104" s="2"/>
      <c r="G104" s="2"/>
      <c r="H104" s="2"/>
    </row>
    <row r="105" ht="21.0" customHeight="1">
      <c r="A105" s="1"/>
      <c r="B105" s="2"/>
      <c r="C105" s="2"/>
      <c r="D105" s="24"/>
      <c r="E105" s="2"/>
      <c r="F105" s="2"/>
      <c r="G105" s="2"/>
      <c r="H105" s="2"/>
    </row>
    <row r="106" ht="21.0" customHeight="1">
      <c r="A106" s="1"/>
      <c r="B106" s="2"/>
      <c r="C106" s="2"/>
      <c r="D106" s="24"/>
      <c r="E106" s="2"/>
      <c r="F106" s="2"/>
      <c r="G106" s="2"/>
      <c r="H106" s="2"/>
    </row>
    <row r="107" ht="21.0" customHeight="1">
      <c r="A107" s="1"/>
      <c r="B107" s="2"/>
      <c r="C107" s="2"/>
      <c r="D107" s="24"/>
      <c r="E107" s="2"/>
      <c r="F107" s="2"/>
      <c r="G107" s="2"/>
      <c r="H107" s="2"/>
    </row>
    <row r="108" ht="21.0" customHeight="1">
      <c r="A108" s="1"/>
      <c r="B108" s="2"/>
      <c r="C108" s="2"/>
      <c r="D108" s="24"/>
      <c r="E108" s="2"/>
      <c r="F108" s="2"/>
      <c r="G108" s="2"/>
      <c r="H108" s="2"/>
    </row>
    <row r="109" ht="21.0" customHeight="1">
      <c r="A109" s="1"/>
      <c r="B109" s="2"/>
      <c r="C109" s="2"/>
      <c r="D109" s="24"/>
      <c r="E109" s="2"/>
      <c r="F109" s="2"/>
      <c r="G109" s="2"/>
      <c r="H109" s="2"/>
    </row>
    <row r="110" ht="21.0" customHeight="1">
      <c r="A110" s="1"/>
      <c r="B110" s="2"/>
      <c r="C110" s="2"/>
      <c r="D110" s="24"/>
      <c r="E110" s="2"/>
      <c r="F110" s="2"/>
      <c r="G110" s="2"/>
      <c r="H110" s="2"/>
    </row>
    <row r="111" ht="21.0" customHeight="1">
      <c r="A111" s="1"/>
      <c r="B111" s="2"/>
      <c r="C111" s="2"/>
      <c r="D111" s="24"/>
      <c r="E111" s="2"/>
      <c r="F111" s="2"/>
      <c r="G111" s="2"/>
      <c r="H111" s="2"/>
    </row>
    <row r="112" ht="21.0" customHeight="1">
      <c r="A112" s="1"/>
      <c r="B112" s="2"/>
      <c r="C112" s="2"/>
      <c r="D112" s="24"/>
      <c r="E112" s="2"/>
      <c r="F112" s="2"/>
      <c r="G112" s="2"/>
      <c r="H112" s="2"/>
    </row>
    <row r="113" ht="21.0" customHeight="1">
      <c r="A113" s="1"/>
      <c r="B113" s="2"/>
      <c r="C113" s="2"/>
      <c r="D113" s="24"/>
      <c r="E113" s="2"/>
      <c r="F113" s="2"/>
      <c r="G113" s="2"/>
      <c r="H113" s="2"/>
    </row>
    <row r="114" ht="21.0" customHeight="1">
      <c r="A114" s="1"/>
      <c r="B114" s="2"/>
      <c r="C114" s="2"/>
      <c r="D114" s="24"/>
      <c r="E114" s="2"/>
      <c r="F114" s="2"/>
      <c r="G114" s="2"/>
      <c r="H114" s="2"/>
    </row>
    <row r="115" ht="21.0" customHeight="1">
      <c r="A115" s="1"/>
      <c r="B115" s="2"/>
      <c r="C115" s="2"/>
      <c r="D115" s="24"/>
      <c r="E115" s="2"/>
      <c r="F115" s="2"/>
      <c r="G115" s="2"/>
      <c r="H115" s="2"/>
    </row>
    <row r="116" ht="21.0" customHeight="1">
      <c r="A116" s="1"/>
      <c r="B116" s="2"/>
      <c r="C116" s="2"/>
      <c r="D116" s="24"/>
      <c r="E116" s="2"/>
      <c r="F116" s="2"/>
      <c r="G116" s="2"/>
      <c r="H116" s="2"/>
    </row>
    <row r="117" ht="21.0" customHeight="1">
      <c r="A117" s="1"/>
      <c r="B117" s="2"/>
      <c r="C117" s="2"/>
      <c r="D117" s="24"/>
      <c r="E117" s="2"/>
      <c r="F117" s="2"/>
      <c r="G117" s="2"/>
      <c r="H117" s="2"/>
    </row>
    <row r="118" ht="21.0" customHeight="1">
      <c r="A118" s="1"/>
      <c r="B118" s="2"/>
      <c r="C118" s="2"/>
      <c r="D118" s="24"/>
      <c r="E118" s="2"/>
      <c r="F118" s="2"/>
      <c r="G118" s="2"/>
      <c r="H118" s="2"/>
    </row>
    <row r="119" ht="21.0" customHeight="1">
      <c r="A119" s="1"/>
      <c r="B119" s="2"/>
      <c r="C119" s="2"/>
      <c r="D119" s="24"/>
      <c r="E119" s="2"/>
      <c r="F119" s="2"/>
      <c r="G119" s="2"/>
      <c r="H119" s="2"/>
    </row>
    <row r="120" ht="21.0" customHeight="1">
      <c r="A120" s="1"/>
      <c r="B120" s="2"/>
      <c r="C120" s="2"/>
      <c r="D120" s="24"/>
      <c r="E120" s="2"/>
      <c r="F120" s="2"/>
      <c r="G120" s="2"/>
      <c r="H120" s="2"/>
    </row>
    <row r="121" ht="21.0" customHeight="1">
      <c r="A121" s="1"/>
      <c r="B121" s="2"/>
      <c r="C121" s="2"/>
      <c r="D121" s="24"/>
      <c r="E121" s="2"/>
      <c r="F121" s="2"/>
      <c r="G121" s="2"/>
      <c r="H121" s="2"/>
    </row>
    <row r="122" ht="21.0" customHeight="1">
      <c r="A122" s="1"/>
      <c r="B122" s="2"/>
      <c r="C122" s="2"/>
      <c r="D122" s="24"/>
      <c r="E122" s="2"/>
      <c r="F122" s="2"/>
      <c r="G122" s="2"/>
      <c r="H122" s="2"/>
    </row>
    <row r="123" ht="21.0" customHeight="1">
      <c r="A123" s="1"/>
      <c r="B123" s="2"/>
      <c r="C123" s="2"/>
      <c r="D123" s="24"/>
      <c r="E123" s="2"/>
      <c r="F123" s="2"/>
      <c r="G123" s="2"/>
      <c r="H123" s="2"/>
    </row>
    <row r="124" ht="21.0" customHeight="1">
      <c r="A124" s="1"/>
      <c r="B124" s="2"/>
      <c r="C124" s="2"/>
      <c r="D124" s="24"/>
      <c r="E124" s="2"/>
      <c r="F124" s="2"/>
      <c r="G124" s="2"/>
      <c r="H124" s="2"/>
    </row>
    <row r="125" ht="21.0" customHeight="1">
      <c r="A125" s="1"/>
      <c r="B125" s="2"/>
      <c r="C125" s="2"/>
      <c r="D125" s="24"/>
      <c r="E125" s="2"/>
      <c r="F125" s="2"/>
      <c r="G125" s="2"/>
      <c r="H125" s="2"/>
    </row>
    <row r="126" ht="21.0" customHeight="1">
      <c r="A126" s="1"/>
      <c r="B126" s="2"/>
      <c r="C126" s="2"/>
      <c r="D126" s="24"/>
      <c r="E126" s="2"/>
      <c r="F126" s="2"/>
      <c r="G126" s="2"/>
      <c r="H126" s="2"/>
    </row>
    <row r="127" ht="21.0" customHeight="1">
      <c r="A127" s="1"/>
      <c r="B127" s="2"/>
      <c r="C127" s="2"/>
      <c r="D127" s="24"/>
      <c r="E127" s="2"/>
      <c r="F127" s="2"/>
      <c r="G127" s="2"/>
      <c r="H127" s="2"/>
    </row>
    <row r="128" ht="21.0" customHeight="1">
      <c r="A128" s="1"/>
      <c r="B128" s="2"/>
      <c r="C128" s="2"/>
      <c r="D128" s="24"/>
      <c r="E128" s="2"/>
      <c r="F128" s="2"/>
      <c r="G128" s="2"/>
      <c r="H128" s="2"/>
    </row>
    <row r="129" ht="21.0" customHeight="1">
      <c r="A129" s="1"/>
      <c r="B129" s="2"/>
      <c r="C129" s="2"/>
      <c r="D129" s="24"/>
      <c r="E129" s="2"/>
      <c r="F129" s="2"/>
      <c r="G129" s="2"/>
      <c r="H129" s="2"/>
    </row>
    <row r="130" ht="21.0" customHeight="1">
      <c r="A130" s="1"/>
      <c r="B130" s="2"/>
      <c r="C130" s="2"/>
      <c r="D130" s="24"/>
      <c r="E130" s="2"/>
      <c r="F130" s="2"/>
      <c r="G130" s="2"/>
      <c r="H130" s="2"/>
    </row>
    <row r="131" ht="21.0" customHeight="1">
      <c r="A131" s="1"/>
      <c r="B131" s="2"/>
      <c r="C131" s="2"/>
      <c r="D131" s="24"/>
      <c r="E131" s="2"/>
      <c r="F131" s="2"/>
      <c r="G131" s="2"/>
      <c r="H131" s="2"/>
    </row>
    <row r="132" ht="21.0" customHeight="1">
      <c r="A132" s="1"/>
      <c r="B132" s="2"/>
      <c r="C132" s="2"/>
      <c r="D132" s="24"/>
      <c r="E132" s="2"/>
      <c r="F132" s="2"/>
      <c r="G132" s="2"/>
      <c r="H132" s="2"/>
    </row>
    <row r="133" ht="21.0" customHeight="1">
      <c r="A133" s="1"/>
      <c r="B133" s="2"/>
      <c r="C133" s="2"/>
      <c r="D133" s="24"/>
      <c r="E133" s="2"/>
      <c r="F133" s="2"/>
      <c r="G133" s="2"/>
      <c r="H133" s="2"/>
    </row>
    <row r="134" ht="21.0" customHeight="1">
      <c r="A134" s="1"/>
      <c r="B134" s="2"/>
      <c r="C134" s="2"/>
      <c r="D134" s="24"/>
      <c r="E134" s="2"/>
      <c r="F134" s="2"/>
      <c r="G134" s="2"/>
      <c r="H134" s="2"/>
    </row>
    <row r="135" ht="21.0" customHeight="1">
      <c r="A135" s="1"/>
      <c r="B135" s="2"/>
      <c r="C135" s="2"/>
      <c r="D135" s="24"/>
      <c r="E135" s="2"/>
      <c r="F135" s="2"/>
      <c r="G135" s="2"/>
      <c r="H135" s="2"/>
    </row>
    <row r="136" ht="21.0" customHeight="1">
      <c r="A136" s="1"/>
      <c r="B136" s="2"/>
      <c r="C136" s="2"/>
      <c r="D136" s="24"/>
      <c r="E136" s="2"/>
      <c r="F136" s="2"/>
      <c r="G136" s="2"/>
      <c r="H136" s="2"/>
    </row>
    <row r="137" ht="21.0" customHeight="1">
      <c r="A137" s="1"/>
      <c r="B137" s="2"/>
      <c r="C137" s="2"/>
      <c r="D137" s="24"/>
      <c r="E137" s="2"/>
      <c r="F137" s="2"/>
      <c r="G137" s="2"/>
      <c r="H137" s="2"/>
    </row>
    <row r="138" ht="21.0" customHeight="1">
      <c r="A138" s="1"/>
      <c r="B138" s="2"/>
      <c r="C138" s="2"/>
      <c r="D138" s="24"/>
      <c r="E138" s="2"/>
      <c r="F138" s="2"/>
      <c r="G138" s="2"/>
      <c r="H138" s="2"/>
    </row>
    <row r="139" ht="21.0" customHeight="1">
      <c r="A139" s="1"/>
      <c r="B139" s="2"/>
      <c r="C139" s="2"/>
      <c r="D139" s="24"/>
      <c r="E139" s="2"/>
      <c r="F139" s="2"/>
      <c r="G139" s="2"/>
      <c r="H139" s="2"/>
    </row>
    <row r="140" ht="21.0" customHeight="1">
      <c r="A140" s="1"/>
      <c r="B140" s="2"/>
      <c r="C140" s="2"/>
      <c r="D140" s="24"/>
      <c r="E140" s="2"/>
      <c r="F140" s="2"/>
      <c r="G140" s="2"/>
      <c r="H140" s="2"/>
    </row>
    <row r="141" ht="21.0" customHeight="1">
      <c r="A141" s="1"/>
      <c r="B141" s="2"/>
      <c r="C141" s="2"/>
      <c r="D141" s="24"/>
      <c r="E141" s="2"/>
      <c r="F141" s="2"/>
      <c r="G141" s="2"/>
      <c r="H141" s="2"/>
    </row>
    <row r="142" ht="21.0" customHeight="1">
      <c r="A142" s="1"/>
      <c r="B142" s="2"/>
      <c r="C142" s="2"/>
      <c r="D142" s="24"/>
      <c r="E142" s="2"/>
      <c r="F142" s="2"/>
      <c r="G142" s="2"/>
      <c r="H142" s="2"/>
    </row>
    <row r="143" ht="21.0" customHeight="1">
      <c r="A143" s="1"/>
      <c r="B143" s="2"/>
      <c r="C143" s="2"/>
      <c r="D143" s="24"/>
      <c r="E143" s="2"/>
      <c r="F143" s="2"/>
      <c r="G143" s="2"/>
      <c r="H143" s="2"/>
    </row>
    <row r="144" ht="21.0" customHeight="1">
      <c r="A144" s="1"/>
      <c r="B144" s="2"/>
      <c r="C144" s="2"/>
      <c r="D144" s="24"/>
      <c r="E144" s="2"/>
      <c r="F144" s="2"/>
      <c r="G144" s="2"/>
      <c r="H144" s="2"/>
    </row>
    <row r="145" ht="21.0" customHeight="1">
      <c r="A145" s="1"/>
      <c r="B145" s="2"/>
      <c r="C145" s="2"/>
      <c r="D145" s="24"/>
      <c r="E145" s="2"/>
      <c r="F145" s="2"/>
      <c r="G145" s="2"/>
      <c r="H145" s="2"/>
    </row>
    <row r="146" ht="21.0" customHeight="1">
      <c r="A146" s="1"/>
      <c r="B146" s="2"/>
      <c r="C146" s="2"/>
      <c r="D146" s="24"/>
      <c r="E146" s="2"/>
      <c r="F146" s="2"/>
      <c r="G146" s="2"/>
      <c r="H146" s="2"/>
    </row>
    <row r="147" ht="21.0" customHeight="1">
      <c r="A147" s="1"/>
      <c r="B147" s="2"/>
      <c r="C147" s="2"/>
      <c r="D147" s="24"/>
      <c r="E147" s="2"/>
      <c r="F147" s="2"/>
      <c r="G147" s="2"/>
      <c r="H147" s="2"/>
    </row>
    <row r="148" ht="21.0" customHeight="1">
      <c r="A148" s="1"/>
      <c r="B148" s="2"/>
      <c r="C148" s="2"/>
      <c r="D148" s="24"/>
      <c r="E148" s="2"/>
      <c r="F148" s="2"/>
      <c r="G148" s="2"/>
      <c r="H148" s="2"/>
    </row>
    <row r="149" ht="21.0" customHeight="1">
      <c r="A149" s="1"/>
      <c r="B149" s="2"/>
      <c r="C149" s="2"/>
      <c r="D149" s="24"/>
      <c r="E149" s="2"/>
      <c r="F149" s="2"/>
      <c r="G149" s="2"/>
      <c r="H149" s="2"/>
    </row>
    <row r="150" ht="21.0" customHeight="1">
      <c r="A150" s="1"/>
      <c r="B150" s="2"/>
      <c r="C150" s="2"/>
      <c r="D150" s="24"/>
      <c r="E150" s="2"/>
      <c r="F150" s="2"/>
      <c r="G150" s="2"/>
      <c r="H150" s="2"/>
    </row>
    <row r="151" ht="21.0" customHeight="1">
      <c r="A151" s="1"/>
      <c r="B151" s="2"/>
      <c r="C151" s="2"/>
      <c r="D151" s="24"/>
      <c r="E151" s="2"/>
      <c r="F151" s="2"/>
      <c r="G151" s="2"/>
      <c r="H151" s="2"/>
    </row>
    <row r="152" ht="21.0" customHeight="1">
      <c r="A152" s="1"/>
      <c r="B152" s="2"/>
      <c r="C152" s="2"/>
      <c r="D152" s="24"/>
      <c r="E152" s="2"/>
      <c r="F152" s="2"/>
      <c r="G152" s="2"/>
      <c r="H152" s="2"/>
    </row>
    <row r="153" ht="21.0" customHeight="1">
      <c r="A153" s="1"/>
      <c r="B153" s="2"/>
      <c r="C153" s="2"/>
      <c r="D153" s="24"/>
      <c r="E153" s="2"/>
      <c r="F153" s="2"/>
      <c r="G153" s="2"/>
      <c r="H153" s="2"/>
    </row>
    <row r="154" ht="21.0" customHeight="1">
      <c r="A154" s="1"/>
      <c r="B154" s="2"/>
      <c r="C154" s="2"/>
      <c r="D154" s="24"/>
      <c r="E154" s="2"/>
      <c r="F154" s="2"/>
      <c r="G154" s="2"/>
      <c r="H154" s="2"/>
    </row>
    <row r="155" ht="21.0" customHeight="1">
      <c r="A155" s="1"/>
      <c r="B155" s="2"/>
      <c r="C155" s="2"/>
      <c r="D155" s="24"/>
      <c r="E155" s="2"/>
      <c r="F155" s="2"/>
      <c r="G155" s="2"/>
      <c r="H155" s="2"/>
    </row>
    <row r="156" ht="21.0" customHeight="1">
      <c r="A156" s="1"/>
      <c r="B156" s="2"/>
      <c r="C156" s="2"/>
      <c r="D156" s="24"/>
      <c r="E156" s="2"/>
      <c r="F156" s="2"/>
      <c r="G156" s="2"/>
      <c r="H156" s="2"/>
    </row>
    <row r="157" ht="21.0" customHeight="1">
      <c r="A157" s="1"/>
      <c r="B157" s="2"/>
      <c r="C157" s="2"/>
      <c r="D157" s="24"/>
      <c r="E157" s="2"/>
      <c r="F157" s="2"/>
      <c r="G157" s="2"/>
      <c r="H157" s="2"/>
    </row>
    <row r="158" ht="21.0" customHeight="1">
      <c r="A158" s="1"/>
      <c r="B158" s="2"/>
      <c r="C158" s="2"/>
      <c r="D158" s="24"/>
      <c r="E158" s="2"/>
      <c r="F158" s="2"/>
      <c r="G158" s="2"/>
      <c r="H158" s="2"/>
    </row>
    <row r="159" ht="21.0" customHeight="1">
      <c r="A159" s="1"/>
      <c r="B159" s="2"/>
      <c r="C159" s="2"/>
      <c r="D159" s="24"/>
      <c r="E159" s="2"/>
      <c r="F159" s="2"/>
      <c r="G159" s="2"/>
      <c r="H159" s="2"/>
    </row>
    <row r="160" ht="21.0" customHeight="1">
      <c r="A160" s="1"/>
      <c r="B160" s="2"/>
      <c r="C160" s="2"/>
      <c r="D160" s="24"/>
      <c r="E160" s="2"/>
      <c r="F160" s="2"/>
      <c r="G160" s="2"/>
      <c r="H160" s="2"/>
    </row>
    <row r="161" ht="21.0" customHeight="1">
      <c r="A161" s="1"/>
      <c r="B161" s="2"/>
      <c r="C161" s="2"/>
      <c r="D161" s="24"/>
      <c r="E161" s="2"/>
      <c r="F161" s="2"/>
      <c r="G161" s="2"/>
      <c r="H161" s="2"/>
    </row>
    <row r="162" ht="21.0" customHeight="1">
      <c r="A162" s="1"/>
      <c r="B162" s="2"/>
      <c r="C162" s="2"/>
      <c r="D162" s="24"/>
      <c r="E162" s="2"/>
      <c r="F162" s="2"/>
      <c r="G162" s="2"/>
      <c r="H162" s="2"/>
    </row>
    <row r="163" ht="21.0" customHeight="1">
      <c r="A163" s="1"/>
      <c r="B163" s="2"/>
      <c r="C163" s="2"/>
      <c r="D163" s="24"/>
      <c r="E163" s="2"/>
      <c r="F163" s="2"/>
      <c r="G163" s="2"/>
      <c r="H163" s="2"/>
    </row>
    <row r="164" ht="21.0" customHeight="1">
      <c r="A164" s="1"/>
      <c r="B164" s="2"/>
      <c r="C164" s="2"/>
      <c r="D164" s="24"/>
      <c r="E164" s="2"/>
      <c r="F164" s="2"/>
      <c r="G164" s="2"/>
      <c r="H164" s="2"/>
    </row>
    <row r="165" ht="21.0" customHeight="1">
      <c r="A165" s="1"/>
      <c r="B165" s="2"/>
      <c r="C165" s="2"/>
      <c r="D165" s="24"/>
      <c r="E165" s="2"/>
      <c r="F165" s="2"/>
      <c r="G165" s="2"/>
      <c r="H165" s="2"/>
    </row>
    <row r="166" ht="21.0" customHeight="1">
      <c r="A166" s="1"/>
      <c r="B166" s="2"/>
      <c r="C166" s="2"/>
      <c r="D166" s="24"/>
      <c r="E166" s="2"/>
      <c r="F166" s="2"/>
      <c r="G166" s="2"/>
      <c r="H166" s="2"/>
    </row>
    <row r="167" ht="21.0" customHeight="1">
      <c r="A167" s="1"/>
      <c r="B167" s="2"/>
      <c r="C167" s="2"/>
      <c r="D167" s="24"/>
      <c r="E167" s="2"/>
      <c r="F167" s="2"/>
      <c r="G167" s="2"/>
      <c r="H167" s="2"/>
    </row>
    <row r="168" ht="21.0" customHeight="1">
      <c r="A168" s="1"/>
      <c r="B168" s="2"/>
      <c r="C168" s="2"/>
      <c r="D168" s="24"/>
      <c r="E168" s="2"/>
      <c r="F168" s="2"/>
      <c r="G168" s="2"/>
      <c r="H168" s="2"/>
    </row>
    <row r="169" ht="21.0" customHeight="1">
      <c r="A169" s="1"/>
      <c r="B169" s="2"/>
      <c r="C169" s="2"/>
      <c r="D169" s="24"/>
      <c r="E169" s="2"/>
      <c r="F169" s="2"/>
      <c r="G169" s="2"/>
      <c r="H169" s="2"/>
    </row>
    <row r="170" ht="21.0" customHeight="1">
      <c r="A170" s="1"/>
      <c r="B170" s="2"/>
      <c r="C170" s="2"/>
      <c r="D170" s="24"/>
      <c r="E170" s="2"/>
      <c r="F170" s="2"/>
      <c r="G170" s="2"/>
      <c r="H170" s="2"/>
    </row>
    <row r="171" ht="21.0" customHeight="1">
      <c r="A171" s="1"/>
      <c r="B171" s="2"/>
      <c r="C171" s="2"/>
      <c r="D171" s="24"/>
      <c r="E171" s="2"/>
      <c r="F171" s="2"/>
      <c r="G171" s="2"/>
      <c r="H171" s="2"/>
    </row>
    <row r="172" ht="21.0" customHeight="1">
      <c r="A172" s="1"/>
      <c r="B172" s="2"/>
      <c r="C172" s="2"/>
      <c r="D172" s="24"/>
      <c r="E172" s="2"/>
      <c r="F172" s="2"/>
      <c r="G172" s="2"/>
      <c r="H172" s="2"/>
    </row>
    <row r="173" ht="21.0" customHeight="1">
      <c r="A173" s="1"/>
      <c r="B173" s="2"/>
      <c r="C173" s="2"/>
      <c r="D173" s="24"/>
      <c r="E173" s="2"/>
      <c r="F173" s="2"/>
      <c r="G173" s="2"/>
      <c r="H173" s="2"/>
    </row>
    <row r="174" ht="21.0" customHeight="1">
      <c r="A174" s="1"/>
      <c r="B174" s="2"/>
      <c r="C174" s="2"/>
      <c r="D174" s="24"/>
      <c r="E174" s="2"/>
      <c r="F174" s="2"/>
      <c r="G174" s="2"/>
      <c r="H174" s="2"/>
    </row>
    <row r="175" ht="21.0" customHeight="1">
      <c r="A175" s="1"/>
      <c r="B175" s="2"/>
      <c r="C175" s="2"/>
      <c r="D175" s="24"/>
      <c r="E175" s="2"/>
      <c r="F175" s="2"/>
      <c r="G175" s="2"/>
      <c r="H175" s="2"/>
    </row>
    <row r="176" ht="21.0" customHeight="1">
      <c r="A176" s="1"/>
      <c r="B176" s="2"/>
      <c r="C176" s="2"/>
      <c r="D176" s="24"/>
      <c r="E176" s="2"/>
      <c r="F176" s="2"/>
      <c r="G176" s="2"/>
      <c r="H176" s="2"/>
    </row>
    <row r="177" ht="21.0" customHeight="1">
      <c r="A177" s="1"/>
      <c r="B177" s="2"/>
      <c r="C177" s="2"/>
      <c r="D177" s="24"/>
      <c r="E177" s="2"/>
      <c r="F177" s="2"/>
      <c r="G177" s="2"/>
      <c r="H177" s="2"/>
    </row>
    <row r="178" ht="21.0" customHeight="1">
      <c r="A178" s="1"/>
      <c r="B178" s="2"/>
      <c r="C178" s="2"/>
      <c r="D178" s="24"/>
      <c r="E178" s="2"/>
      <c r="F178" s="2"/>
      <c r="G178" s="2"/>
      <c r="H178" s="2"/>
    </row>
    <row r="179" ht="21.0" customHeight="1">
      <c r="A179" s="1"/>
      <c r="B179" s="2"/>
      <c r="C179" s="2"/>
      <c r="D179" s="24"/>
      <c r="E179" s="2"/>
      <c r="F179" s="2"/>
      <c r="G179" s="2"/>
      <c r="H179" s="2"/>
    </row>
    <row r="180" ht="21.0" customHeight="1">
      <c r="A180" s="1"/>
      <c r="B180" s="2"/>
      <c r="C180" s="2"/>
      <c r="D180" s="24"/>
      <c r="E180" s="2"/>
      <c r="F180" s="2"/>
      <c r="G180" s="2"/>
      <c r="H180" s="2"/>
    </row>
    <row r="181" ht="21.0" customHeight="1">
      <c r="A181" s="1"/>
      <c r="B181" s="2"/>
      <c r="C181" s="2"/>
      <c r="D181" s="24"/>
      <c r="E181" s="2"/>
      <c r="F181" s="2"/>
      <c r="G181" s="2"/>
      <c r="H181" s="2"/>
    </row>
    <row r="182" ht="21.0" customHeight="1">
      <c r="A182" s="1"/>
      <c r="B182" s="2"/>
      <c r="C182" s="2"/>
      <c r="D182" s="24"/>
      <c r="E182" s="2"/>
      <c r="F182" s="2"/>
      <c r="G182" s="2"/>
      <c r="H182" s="2"/>
    </row>
    <row r="183" ht="21.0" customHeight="1">
      <c r="A183" s="1"/>
      <c r="B183" s="2"/>
      <c r="C183" s="2"/>
      <c r="D183" s="24"/>
      <c r="E183" s="2"/>
      <c r="F183" s="2"/>
      <c r="G183" s="2"/>
      <c r="H183" s="2"/>
    </row>
    <row r="184" ht="21.0" customHeight="1">
      <c r="A184" s="1"/>
      <c r="B184" s="2"/>
      <c r="C184" s="2"/>
      <c r="D184" s="24"/>
      <c r="E184" s="2"/>
      <c r="F184" s="2"/>
      <c r="G184" s="2"/>
      <c r="H184" s="2"/>
    </row>
    <row r="185" ht="21.0" customHeight="1">
      <c r="A185" s="1"/>
      <c r="B185" s="2"/>
      <c r="C185" s="2"/>
      <c r="D185" s="24"/>
      <c r="E185" s="2"/>
      <c r="F185" s="2"/>
      <c r="G185" s="2"/>
      <c r="H185" s="2"/>
    </row>
    <row r="186" ht="21.0" customHeight="1">
      <c r="A186" s="1"/>
      <c r="B186" s="2"/>
      <c r="C186" s="2"/>
      <c r="D186" s="24"/>
      <c r="E186" s="2"/>
      <c r="F186" s="2"/>
      <c r="G186" s="2"/>
      <c r="H186" s="2"/>
    </row>
    <row r="187" ht="21.0" customHeight="1">
      <c r="A187" s="1"/>
      <c r="B187" s="2"/>
      <c r="C187" s="2"/>
      <c r="D187" s="24"/>
      <c r="E187" s="2"/>
      <c r="F187" s="2"/>
      <c r="G187" s="2"/>
      <c r="H187" s="2"/>
    </row>
    <row r="188" ht="21.0" customHeight="1">
      <c r="A188" s="1"/>
      <c r="B188" s="2"/>
      <c r="C188" s="2"/>
      <c r="D188" s="24"/>
      <c r="E188" s="2"/>
      <c r="F188" s="2"/>
      <c r="G188" s="2"/>
      <c r="H188" s="2"/>
    </row>
    <row r="189" ht="21.0" customHeight="1">
      <c r="A189" s="1"/>
      <c r="B189" s="2"/>
      <c r="C189" s="2"/>
      <c r="D189" s="24"/>
      <c r="E189" s="2"/>
      <c r="F189" s="2"/>
      <c r="G189" s="2"/>
      <c r="H189" s="2"/>
    </row>
    <row r="190" ht="21.0" customHeight="1">
      <c r="A190" s="1"/>
      <c r="B190" s="2"/>
      <c r="C190" s="2"/>
      <c r="D190" s="24"/>
      <c r="E190" s="2"/>
      <c r="F190" s="2"/>
      <c r="G190" s="2"/>
      <c r="H190" s="2"/>
    </row>
    <row r="191" ht="21.0" customHeight="1">
      <c r="A191" s="1"/>
      <c r="B191" s="2"/>
      <c r="C191" s="2"/>
      <c r="D191" s="24"/>
      <c r="E191" s="2"/>
      <c r="F191" s="2"/>
      <c r="G191" s="2"/>
      <c r="H191" s="2"/>
    </row>
    <row r="192" ht="21.0" customHeight="1">
      <c r="A192" s="1"/>
      <c r="B192" s="2"/>
      <c r="C192" s="2"/>
      <c r="D192" s="24"/>
      <c r="E192" s="2"/>
      <c r="F192" s="2"/>
      <c r="G192" s="2"/>
      <c r="H192" s="2"/>
    </row>
    <row r="193" ht="21.0" customHeight="1">
      <c r="A193" s="1"/>
      <c r="B193" s="2"/>
      <c r="C193" s="2"/>
      <c r="D193" s="24"/>
      <c r="E193" s="2"/>
      <c r="F193" s="2"/>
      <c r="G193" s="2"/>
      <c r="H193" s="2"/>
    </row>
    <row r="194" ht="21.0" customHeight="1">
      <c r="A194" s="1"/>
      <c r="B194" s="2"/>
      <c r="C194" s="2"/>
      <c r="D194" s="24"/>
      <c r="E194" s="2"/>
      <c r="F194" s="2"/>
      <c r="G194" s="2"/>
      <c r="H194" s="2"/>
    </row>
    <row r="195" ht="21.0" customHeight="1">
      <c r="A195" s="1"/>
      <c r="B195" s="2"/>
      <c r="C195" s="2"/>
      <c r="D195" s="24"/>
      <c r="E195" s="2"/>
      <c r="F195" s="2"/>
      <c r="G195" s="2"/>
      <c r="H195" s="2"/>
    </row>
    <row r="196" ht="21.0" customHeight="1">
      <c r="A196" s="1"/>
      <c r="B196" s="2"/>
      <c r="C196" s="2"/>
      <c r="D196" s="24"/>
      <c r="E196" s="2"/>
      <c r="F196" s="2"/>
      <c r="G196" s="2"/>
      <c r="H196" s="2"/>
    </row>
    <row r="197" ht="21.0" customHeight="1">
      <c r="A197" s="1"/>
      <c r="B197" s="2"/>
      <c r="C197" s="2"/>
      <c r="D197" s="24"/>
      <c r="E197" s="2"/>
      <c r="F197" s="2"/>
      <c r="G197" s="2"/>
      <c r="H197" s="2"/>
    </row>
    <row r="198" ht="21.0" customHeight="1">
      <c r="A198" s="1"/>
      <c r="B198" s="2"/>
      <c r="C198" s="2"/>
      <c r="D198" s="24"/>
      <c r="E198" s="2"/>
      <c r="F198" s="2"/>
      <c r="G198" s="2"/>
      <c r="H198" s="2"/>
    </row>
    <row r="199" ht="21.0" customHeight="1">
      <c r="A199" s="1"/>
      <c r="B199" s="2"/>
      <c r="C199" s="2"/>
      <c r="D199" s="24"/>
      <c r="E199" s="2"/>
      <c r="F199" s="2"/>
      <c r="G199" s="2"/>
      <c r="H199" s="2"/>
    </row>
    <row r="200" ht="21.0" customHeight="1">
      <c r="A200" s="1"/>
      <c r="B200" s="2"/>
      <c r="C200" s="2"/>
      <c r="D200" s="24"/>
      <c r="E200" s="2"/>
      <c r="F200" s="2"/>
      <c r="G200" s="2"/>
      <c r="H200" s="2"/>
    </row>
    <row r="201" ht="21.0" customHeight="1">
      <c r="A201" s="1"/>
      <c r="B201" s="2"/>
      <c r="C201" s="2"/>
      <c r="D201" s="24"/>
      <c r="E201" s="2"/>
      <c r="F201" s="2"/>
      <c r="G201" s="2"/>
      <c r="H201" s="2"/>
    </row>
    <row r="202" ht="21.0" customHeight="1">
      <c r="A202" s="1"/>
      <c r="B202" s="2"/>
      <c r="C202" s="2"/>
      <c r="D202" s="24"/>
      <c r="E202" s="2"/>
      <c r="F202" s="2"/>
      <c r="G202" s="2"/>
      <c r="H202" s="2"/>
    </row>
    <row r="203" ht="21.0" customHeight="1">
      <c r="A203" s="1"/>
      <c r="B203" s="2"/>
      <c r="C203" s="2"/>
      <c r="D203" s="24"/>
      <c r="E203" s="2"/>
      <c r="F203" s="2"/>
      <c r="G203" s="2"/>
      <c r="H203" s="2"/>
    </row>
    <row r="204" ht="21.0" customHeight="1">
      <c r="A204" s="1"/>
      <c r="B204" s="2"/>
      <c r="C204" s="2"/>
      <c r="D204" s="24"/>
      <c r="E204" s="2"/>
      <c r="F204" s="2"/>
      <c r="G204" s="2"/>
      <c r="H204" s="2"/>
    </row>
    <row r="205" ht="21.0" customHeight="1">
      <c r="A205" s="1"/>
      <c r="B205" s="2"/>
      <c r="C205" s="2"/>
      <c r="D205" s="24"/>
      <c r="E205" s="2"/>
      <c r="F205" s="2"/>
      <c r="G205" s="2"/>
      <c r="H205" s="2"/>
    </row>
    <row r="206" ht="21.0" customHeight="1">
      <c r="A206" s="1"/>
      <c r="B206" s="2"/>
      <c r="C206" s="2"/>
      <c r="D206" s="24"/>
      <c r="E206" s="2"/>
      <c r="F206" s="2"/>
      <c r="G206" s="2"/>
      <c r="H206" s="2"/>
    </row>
    <row r="207" ht="21.0" customHeight="1">
      <c r="A207" s="1"/>
      <c r="B207" s="2"/>
      <c r="C207" s="2"/>
      <c r="D207" s="24"/>
      <c r="E207" s="2"/>
      <c r="F207" s="2"/>
      <c r="G207" s="2"/>
      <c r="H207" s="2"/>
    </row>
    <row r="208" ht="21.0" customHeight="1">
      <c r="A208" s="1"/>
      <c r="B208" s="2"/>
      <c r="C208" s="2"/>
      <c r="D208" s="24"/>
      <c r="E208" s="2"/>
      <c r="F208" s="2"/>
      <c r="G208" s="2"/>
      <c r="H208" s="2"/>
    </row>
    <row r="209" ht="21.0" customHeight="1">
      <c r="A209" s="1"/>
      <c r="B209" s="2"/>
      <c r="C209" s="2"/>
      <c r="D209" s="24"/>
      <c r="E209" s="2"/>
      <c r="F209" s="2"/>
      <c r="G209" s="2"/>
      <c r="H209" s="2"/>
    </row>
    <row r="210" ht="21.0" customHeight="1">
      <c r="A210" s="1"/>
      <c r="B210" s="2"/>
      <c r="C210" s="2"/>
      <c r="D210" s="24"/>
      <c r="E210" s="2"/>
      <c r="F210" s="2"/>
      <c r="G210" s="2"/>
      <c r="H210" s="2"/>
    </row>
    <row r="211" ht="21.0" customHeight="1">
      <c r="A211" s="1"/>
      <c r="B211" s="2"/>
      <c r="C211" s="2"/>
      <c r="D211" s="24"/>
      <c r="E211" s="2"/>
      <c r="F211" s="2"/>
      <c r="G211" s="2"/>
      <c r="H211" s="2"/>
    </row>
    <row r="212" ht="21.0" customHeight="1">
      <c r="A212" s="1"/>
      <c r="B212" s="2"/>
      <c r="C212" s="2"/>
      <c r="D212" s="24"/>
      <c r="E212" s="2"/>
      <c r="F212" s="2"/>
      <c r="G212" s="2"/>
      <c r="H212" s="2"/>
    </row>
    <row r="213" ht="21.0" customHeight="1">
      <c r="A213" s="1"/>
      <c r="B213" s="2"/>
      <c r="C213" s="2"/>
      <c r="D213" s="24"/>
      <c r="E213" s="2"/>
      <c r="F213" s="2"/>
      <c r="G213" s="2"/>
      <c r="H213" s="2"/>
    </row>
    <row r="214" ht="21.0" customHeight="1">
      <c r="A214" s="1"/>
      <c r="B214" s="2"/>
      <c r="C214" s="2"/>
      <c r="D214" s="24"/>
      <c r="E214" s="2"/>
      <c r="F214" s="2"/>
      <c r="G214" s="2"/>
      <c r="H214" s="2"/>
    </row>
    <row r="215" ht="21.0" customHeight="1">
      <c r="A215" s="1"/>
      <c r="B215" s="2"/>
      <c r="C215" s="2"/>
      <c r="D215" s="24"/>
      <c r="E215" s="2"/>
      <c r="F215" s="2"/>
      <c r="G215" s="2"/>
      <c r="H215" s="2"/>
    </row>
    <row r="216" ht="21.0" customHeight="1">
      <c r="A216" s="1"/>
      <c r="B216" s="2"/>
      <c r="C216" s="2"/>
      <c r="D216" s="24"/>
      <c r="E216" s="2"/>
      <c r="F216" s="2"/>
      <c r="G216" s="2"/>
      <c r="H216" s="2"/>
    </row>
    <row r="217" ht="21.0" customHeight="1">
      <c r="A217" s="1"/>
      <c r="B217" s="2"/>
      <c r="C217" s="2"/>
      <c r="D217" s="24"/>
      <c r="E217" s="2"/>
      <c r="F217" s="2"/>
      <c r="G217" s="2"/>
      <c r="H217" s="2"/>
    </row>
    <row r="218" ht="21.0" customHeight="1">
      <c r="A218" s="1"/>
      <c r="B218" s="2"/>
      <c r="C218" s="2"/>
      <c r="D218" s="24"/>
      <c r="E218" s="2"/>
      <c r="F218" s="2"/>
      <c r="G218" s="2"/>
      <c r="H218" s="2"/>
    </row>
    <row r="219" ht="21.0" customHeight="1">
      <c r="A219" s="1"/>
      <c r="B219" s="2"/>
      <c r="C219" s="2"/>
      <c r="D219" s="24"/>
      <c r="E219" s="2"/>
      <c r="F219" s="2"/>
      <c r="G219" s="2"/>
      <c r="H219" s="2"/>
    </row>
    <row r="220" ht="21.0" customHeight="1">
      <c r="A220" s="1"/>
      <c r="B220" s="2"/>
      <c r="C220" s="2"/>
      <c r="D220" s="24"/>
      <c r="E220" s="2"/>
      <c r="F220" s="2"/>
      <c r="G220" s="2"/>
      <c r="H220" s="2"/>
    </row>
    <row r="221" ht="21.0" customHeight="1">
      <c r="A221" s="1"/>
      <c r="B221" s="2"/>
      <c r="C221" s="2"/>
      <c r="D221" s="24"/>
      <c r="E221" s="2"/>
      <c r="F221" s="2"/>
      <c r="G221" s="2"/>
      <c r="H221" s="2"/>
    </row>
    <row r="222" ht="21.0" customHeight="1">
      <c r="A222" s="1"/>
      <c r="B222" s="2"/>
      <c r="C222" s="2"/>
      <c r="D222" s="24"/>
      <c r="E222" s="2"/>
      <c r="F222" s="2"/>
      <c r="G222" s="2"/>
      <c r="H222" s="2"/>
    </row>
    <row r="223" ht="21.0" customHeight="1">
      <c r="A223" s="1"/>
      <c r="B223" s="2"/>
      <c r="C223" s="2"/>
      <c r="D223" s="24"/>
      <c r="E223" s="2"/>
      <c r="F223" s="2"/>
      <c r="G223" s="2"/>
      <c r="H223" s="2"/>
    </row>
    <row r="224" ht="21.0" customHeight="1">
      <c r="A224" s="1"/>
      <c r="B224" s="2"/>
      <c r="C224" s="2"/>
      <c r="D224" s="24"/>
      <c r="E224" s="2"/>
      <c r="F224" s="2"/>
      <c r="G224" s="2"/>
      <c r="H224" s="2"/>
    </row>
    <row r="225" ht="21.0" customHeight="1">
      <c r="A225" s="1"/>
      <c r="B225" s="2"/>
      <c r="C225" s="2"/>
      <c r="D225" s="24"/>
      <c r="E225" s="2"/>
      <c r="F225" s="2"/>
      <c r="G225" s="2"/>
      <c r="H225" s="2"/>
    </row>
    <row r="226" ht="21.0" customHeight="1">
      <c r="A226" s="1"/>
      <c r="B226" s="2"/>
      <c r="C226" s="2"/>
      <c r="D226" s="24"/>
      <c r="E226" s="2"/>
      <c r="F226" s="2"/>
      <c r="G226" s="2"/>
      <c r="H226" s="2"/>
    </row>
    <row r="227" ht="21.0" customHeight="1">
      <c r="A227" s="1"/>
      <c r="B227" s="2"/>
      <c r="C227" s="2"/>
      <c r="D227" s="24"/>
      <c r="E227" s="2"/>
      <c r="F227" s="2"/>
      <c r="G227" s="2"/>
      <c r="H227" s="2"/>
    </row>
    <row r="228" ht="21.0" customHeight="1">
      <c r="A228" s="1"/>
      <c r="B228" s="2"/>
      <c r="C228" s="2"/>
      <c r="D228" s="24"/>
      <c r="E228" s="2"/>
      <c r="F228" s="2"/>
      <c r="G228" s="2"/>
      <c r="H228" s="2"/>
    </row>
    <row r="229" ht="21.0" customHeight="1">
      <c r="A229" s="1"/>
      <c r="B229" s="2"/>
      <c r="C229" s="2"/>
      <c r="D229" s="24"/>
      <c r="E229" s="2"/>
      <c r="F229" s="2"/>
      <c r="G229" s="2"/>
      <c r="H229" s="2"/>
    </row>
    <row r="230" ht="21.0" customHeight="1">
      <c r="A230" s="1"/>
      <c r="B230" s="2"/>
      <c r="C230" s="2"/>
      <c r="D230" s="24"/>
      <c r="E230" s="2"/>
      <c r="F230" s="2"/>
      <c r="G230" s="2"/>
      <c r="H230" s="2"/>
    </row>
    <row r="231" ht="21.0" customHeight="1">
      <c r="A231" s="1"/>
      <c r="B231" s="2"/>
      <c r="C231" s="2"/>
      <c r="D231" s="24"/>
      <c r="E231" s="2"/>
      <c r="F231" s="2"/>
      <c r="G231" s="2"/>
      <c r="H231" s="2"/>
    </row>
    <row r="232" ht="21.0" customHeight="1">
      <c r="A232" s="1"/>
      <c r="B232" s="2"/>
      <c r="C232" s="2"/>
      <c r="D232" s="24"/>
      <c r="E232" s="2"/>
      <c r="F232" s="2"/>
      <c r="G232" s="2"/>
      <c r="H232" s="2"/>
    </row>
    <row r="233" ht="21.0" customHeight="1">
      <c r="A233" s="1"/>
      <c r="B233" s="2"/>
      <c r="C233" s="2"/>
      <c r="D233" s="24"/>
      <c r="E233" s="2"/>
      <c r="F233" s="2"/>
      <c r="G233" s="2"/>
      <c r="H233" s="2"/>
    </row>
    <row r="234" ht="21.0" customHeight="1">
      <c r="A234" s="1"/>
      <c r="B234" s="2"/>
      <c r="C234" s="2"/>
      <c r="D234" s="24"/>
      <c r="E234" s="2"/>
      <c r="F234" s="2"/>
      <c r="G234" s="2"/>
      <c r="H234" s="2"/>
    </row>
    <row r="235" ht="21.0" customHeight="1">
      <c r="A235" s="1"/>
      <c r="B235" s="2"/>
      <c r="C235" s="2"/>
      <c r="D235" s="24"/>
      <c r="E235" s="2"/>
      <c r="F235" s="2"/>
      <c r="G235" s="2"/>
      <c r="H235" s="2"/>
    </row>
    <row r="236" ht="21.0" customHeight="1">
      <c r="A236" s="1"/>
      <c r="B236" s="2"/>
      <c r="C236" s="2"/>
      <c r="D236" s="24"/>
      <c r="E236" s="2"/>
      <c r="F236" s="2"/>
      <c r="G236" s="2"/>
      <c r="H236" s="2"/>
    </row>
    <row r="237" ht="21.0" customHeight="1">
      <c r="A237" s="1"/>
      <c r="B237" s="2"/>
      <c r="C237" s="2"/>
      <c r="D237" s="24"/>
      <c r="E237" s="2"/>
      <c r="F237" s="2"/>
      <c r="G237" s="2"/>
      <c r="H237" s="2"/>
    </row>
    <row r="238" ht="21.0" customHeight="1">
      <c r="A238" s="1"/>
      <c r="B238" s="2"/>
      <c r="C238" s="2"/>
      <c r="D238" s="24"/>
      <c r="E238" s="2"/>
      <c r="F238" s="2"/>
      <c r="G238" s="2"/>
      <c r="H238" s="2"/>
    </row>
    <row r="239" ht="21.0" customHeight="1">
      <c r="A239" s="1"/>
      <c r="B239" s="2"/>
      <c r="C239" s="2"/>
      <c r="D239" s="24"/>
      <c r="E239" s="2"/>
      <c r="F239" s="2"/>
      <c r="G239" s="2"/>
      <c r="H239" s="2"/>
    </row>
    <row r="240" ht="21.0" customHeight="1">
      <c r="A240" s="1"/>
      <c r="B240" s="2"/>
      <c r="C240" s="2"/>
      <c r="D240" s="24"/>
      <c r="E240" s="2"/>
      <c r="F240" s="2"/>
      <c r="G240" s="2"/>
      <c r="H240" s="2"/>
    </row>
    <row r="241" ht="21.0" customHeight="1">
      <c r="A241" s="1"/>
      <c r="B241" s="2"/>
      <c r="C241" s="2"/>
      <c r="D241" s="24"/>
      <c r="E241" s="2"/>
      <c r="F241" s="2"/>
      <c r="G241" s="2"/>
      <c r="H241" s="2"/>
    </row>
    <row r="242" ht="21.0" customHeight="1">
      <c r="A242" s="1"/>
      <c r="B242" s="2"/>
      <c r="C242" s="2"/>
      <c r="D242" s="24"/>
      <c r="E242" s="2"/>
      <c r="F242" s="2"/>
      <c r="G242" s="2"/>
      <c r="H242" s="2"/>
    </row>
    <row r="243" ht="21.0" customHeight="1">
      <c r="A243" s="1"/>
      <c r="B243" s="2"/>
      <c r="C243" s="2"/>
      <c r="D243" s="24"/>
      <c r="E243" s="2"/>
      <c r="F243" s="2"/>
      <c r="G243" s="2"/>
      <c r="H243" s="2"/>
    </row>
    <row r="244" ht="21.0" customHeight="1">
      <c r="A244" s="1"/>
      <c r="B244" s="2"/>
      <c r="C244" s="2"/>
      <c r="D244" s="24"/>
      <c r="E244" s="2"/>
      <c r="F244" s="2"/>
      <c r="G244" s="2"/>
      <c r="H244" s="2"/>
    </row>
    <row r="245" ht="21.0" customHeight="1">
      <c r="A245" s="1"/>
      <c r="B245" s="2"/>
      <c r="C245" s="2"/>
      <c r="D245" s="24"/>
      <c r="E245" s="2"/>
      <c r="F245" s="2"/>
      <c r="G245" s="2"/>
      <c r="H245" s="2"/>
    </row>
    <row r="246" ht="21.0" customHeight="1">
      <c r="A246" s="1"/>
      <c r="B246" s="2"/>
      <c r="C246" s="2"/>
      <c r="D246" s="24"/>
      <c r="E246" s="2"/>
      <c r="F246" s="2"/>
      <c r="G246" s="2"/>
      <c r="H246" s="2"/>
    </row>
    <row r="247" ht="21.0" customHeight="1">
      <c r="A247" s="1"/>
      <c r="B247" s="2"/>
      <c r="C247" s="2"/>
      <c r="D247" s="24"/>
      <c r="E247" s="2"/>
      <c r="F247" s="2"/>
      <c r="G247" s="2"/>
      <c r="H247" s="2"/>
    </row>
    <row r="248" ht="21.0" customHeight="1">
      <c r="A248" s="1"/>
      <c r="B248" s="2"/>
      <c r="C248" s="2"/>
      <c r="D248" s="24"/>
      <c r="E248" s="2"/>
      <c r="F248" s="2"/>
      <c r="G248" s="2"/>
      <c r="H248" s="2"/>
    </row>
    <row r="249" ht="21.0" customHeight="1">
      <c r="A249" s="1"/>
      <c r="B249" s="2"/>
      <c r="C249" s="2"/>
      <c r="D249" s="24"/>
      <c r="E249" s="2"/>
      <c r="F249" s="2"/>
      <c r="G249" s="2"/>
      <c r="H249" s="2"/>
    </row>
    <row r="250" ht="21.0" customHeight="1">
      <c r="A250" s="1"/>
      <c r="B250" s="2"/>
      <c r="C250" s="2"/>
      <c r="D250" s="24"/>
      <c r="E250" s="2"/>
      <c r="F250" s="2"/>
      <c r="G250" s="2"/>
      <c r="H250" s="2"/>
    </row>
    <row r="251" ht="21.0" customHeight="1">
      <c r="A251" s="1"/>
      <c r="B251" s="2"/>
      <c r="C251" s="2"/>
      <c r="D251" s="24"/>
      <c r="E251" s="2"/>
      <c r="F251" s="2"/>
      <c r="G251" s="2"/>
      <c r="H251" s="2"/>
    </row>
    <row r="252" ht="21.0" customHeight="1">
      <c r="A252" s="1"/>
      <c r="B252" s="2"/>
      <c r="C252" s="2"/>
      <c r="D252" s="24"/>
      <c r="E252" s="2"/>
      <c r="F252" s="2"/>
      <c r="G252" s="2"/>
      <c r="H252" s="2"/>
    </row>
    <row r="253" ht="21.0" customHeight="1">
      <c r="A253" s="1"/>
      <c r="B253" s="2"/>
      <c r="C253" s="2"/>
      <c r="D253" s="24"/>
      <c r="E253" s="2"/>
      <c r="F253" s="2"/>
      <c r="G253" s="2"/>
      <c r="H253" s="2"/>
    </row>
    <row r="254" ht="21.0" customHeight="1">
      <c r="A254" s="1"/>
      <c r="B254" s="2"/>
      <c r="C254" s="2"/>
      <c r="D254" s="24"/>
      <c r="E254" s="2"/>
      <c r="F254" s="2"/>
      <c r="G254" s="2"/>
      <c r="H254" s="2"/>
    </row>
    <row r="255" ht="21.0" customHeight="1">
      <c r="A255" s="1"/>
      <c r="B255" s="2"/>
      <c r="C255" s="2"/>
      <c r="D255" s="24"/>
      <c r="E255" s="2"/>
      <c r="F255" s="2"/>
      <c r="G255" s="2"/>
      <c r="H255" s="2"/>
    </row>
    <row r="256" ht="21.0" customHeight="1">
      <c r="A256" s="1"/>
      <c r="B256" s="2"/>
      <c r="C256" s="2"/>
      <c r="D256" s="24"/>
      <c r="E256" s="2"/>
      <c r="F256" s="2"/>
      <c r="G256" s="2"/>
      <c r="H256" s="2"/>
    </row>
    <row r="257" ht="21.0" customHeight="1">
      <c r="A257" s="1"/>
      <c r="B257" s="2"/>
      <c r="C257" s="2"/>
      <c r="D257" s="24"/>
      <c r="E257" s="2"/>
      <c r="F257" s="2"/>
      <c r="G257" s="2"/>
      <c r="H257" s="2"/>
    </row>
    <row r="258" ht="21.0" customHeight="1">
      <c r="A258" s="1"/>
      <c r="B258" s="2"/>
      <c r="C258" s="2"/>
      <c r="D258" s="24"/>
      <c r="E258" s="2"/>
      <c r="F258" s="2"/>
      <c r="G258" s="2"/>
      <c r="H258" s="2"/>
    </row>
    <row r="259" ht="21.0" customHeight="1">
      <c r="A259" s="1"/>
      <c r="B259" s="2"/>
      <c r="C259" s="2"/>
      <c r="D259" s="24"/>
      <c r="E259" s="2"/>
      <c r="F259" s="2"/>
      <c r="G259" s="2"/>
      <c r="H259" s="2"/>
    </row>
    <row r="260" ht="21.0" customHeight="1">
      <c r="A260" s="1"/>
      <c r="B260" s="2"/>
      <c r="C260" s="2"/>
      <c r="D260" s="24"/>
      <c r="E260" s="2"/>
      <c r="F260" s="2"/>
      <c r="G260" s="2"/>
      <c r="H260" s="2"/>
    </row>
    <row r="261" ht="21.0" customHeight="1">
      <c r="A261" s="1"/>
      <c r="B261" s="2"/>
      <c r="C261" s="2"/>
      <c r="D261" s="24"/>
      <c r="E261" s="2"/>
      <c r="F261" s="2"/>
      <c r="G261" s="2"/>
      <c r="H261" s="2"/>
    </row>
    <row r="262" ht="21.0" customHeight="1">
      <c r="A262" s="1"/>
      <c r="B262" s="2"/>
      <c r="C262" s="2"/>
      <c r="D262" s="24"/>
      <c r="E262" s="2"/>
      <c r="F262" s="2"/>
      <c r="G262" s="2"/>
      <c r="H262" s="2"/>
    </row>
    <row r="263" ht="21.0" customHeight="1">
      <c r="A263" s="1"/>
      <c r="B263" s="2"/>
      <c r="C263" s="2"/>
      <c r="D263" s="24"/>
      <c r="E263" s="2"/>
      <c r="F263" s="2"/>
      <c r="G263" s="2"/>
      <c r="H263" s="2"/>
    </row>
    <row r="264" ht="21.0" customHeight="1">
      <c r="A264" s="1"/>
      <c r="B264" s="2"/>
      <c r="C264" s="2"/>
      <c r="D264" s="24"/>
      <c r="E264" s="2"/>
      <c r="F264" s="2"/>
      <c r="G264" s="2"/>
      <c r="H264" s="2"/>
    </row>
    <row r="265" ht="21.0" customHeight="1">
      <c r="A265" s="1"/>
      <c r="B265" s="2"/>
      <c r="C265" s="2"/>
      <c r="D265" s="24"/>
      <c r="E265" s="2"/>
      <c r="F265" s="2"/>
      <c r="G265" s="2"/>
      <c r="H265" s="2"/>
    </row>
    <row r="266" ht="21.0" customHeight="1">
      <c r="A266" s="1"/>
      <c r="B266" s="2"/>
      <c r="C266" s="2"/>
      <c r="D266" s="24"/>
      <c r="E266" s="2"/>
      <c r="F266" s="2"/>
      <c r="G266" s="2"/>
      <c r="H266" s="2"/>
    </row>
    <row r="267" ht="21.0" customHeight="1">
      <c r="A267" s="1"/>
      <c r="B267" s="2"/>
      <c r="C267" s="2"/>
      <c r="D267" s="24"/>
      <c r="E267" s="2"/>
      <c r="F267" s="2"/>
      <c r="G267" s="2"/>
      <c r="H267" s="2"/>
    </row>
    <row r="268" ht="21.0" customHeight="1">
      <c r="A268" s="1"/>
      <c r="B268" s="2"/>
      <c r="C268" s="2"/>
      <c r="D268" s="24"/>
      <c r="E268" s="2"/>
      <c r="F268" s="2"/>
      <c r="G268" s="2"/>
      <c r="H268" s="2"/>
    </row>
    <row r="269" ht="21.0" customHeight="1">
      <c r="A269" s="1"/>
      <c r="B269" s="2"/>
      <c r="C269" s="2"/>
      <c r="D269" s="24"/>
      <c r="E269" s="2"/>
      <c r="F269" s="2"/>
      <c r="G269" s="2"/>
      <c r="H269" s="2"/>
    </row>
    <row r="270" ht="21.0" customHeight="1">
      <c r="A270" s="1"/>
      <c r="B270" s="2"/>
      <c r="C270" s="2"/>
      <c r="D270" s="24"/>
      <c r="E270" s="2"/>
      <c r="F270" s="2"/>
      <c r="G270" s="2"/>
      <c r="H270" s="2"/>
    </row>
    <row r="271" ht="21.0" customHeight="1">
      <c r="A271" s="1"/>
      <c r="B271" s="2"/>
      <c r="C271" s="2"/>
      <c r="D271" s="24"/>
      <c r="E271" s="2"/>
      <c r="F271" s="2"/>
      <c r="G271" s="2"/>
      <c r="H271" s="2"/>
    </row>
    <row r="272" ht="21.0" customHeight="1">
      <c r="A272" s="1"/>
      <c r="B272" s="2"/>
      <c r="C272" s="2"/>
      <c r="D272" s="24"/>
      <c r="E272" s="2"/>
      <c r="F272" s="2"/>
      <c r="G272" s="2"/>
      <c r="H272" s="2"/>
    </row>
    <row r="273" ht="21.0" customHeight="1">
      <c r="A273" s="1"/>
      <c r="B273" s="2"/>
      <c r="C273" s="2"/>
      <c r="D273" s="24"/>
      <c r="E273" s="2"/>
      <c r="F273" s="2"/>
      <c r="G273" s="2"/>
      <c r="H273" s="2"/>
    </row>
    <row r="274" ht="21.0" customHeight="1">
      <c r="A274" s="1"/>
      <c r="B274" s="2"/>
      <c r="C274" s="2"/>
      <c r="D274" s="24"/>
      <c r="E274" s="2"/>
      <c r="F274" s="2"/>
      <c r="G274" s="2"/>
      <c r="H274" s="2"/>
    </row>
    <row r="275" ht="21.0" customHeight="1">
      <c r="A275" s="1"/>
      <c r="B275" s="2"/>
      <c r="C275" s="2"/>
      <c r="D275" s="24"/>
      <c r="E275" s="2"/>
      <c r="F275" s="2"/>
      <c r="G275" s="2"/>
      <c r="H275" s="2"/>
    </row>
    <row r="276" ht="21.0" customHeight="1">
      <c r="A276" s="1"/>
      <c r="B276" s="2"/>
      <c r="C276" s="2"/>
      <c r="D276" s="24"/>
      <c r="E276" s="2"/>
      <c r="F276" s="2"/>
      <c r="G276" s="2"/>
      <c r="H276" s="2"/>
    </row>
    <row r="277" ht="21.0" customHeight="1">
      <c r="A277" s="1"/>
      <c r="B277" s="2"/>
      <c r="C277" s="2"/>
      <c r="D277" s="24"/>
      <c r="E277" s="2"/>
      <c r="F277" s="2"/>
      <c r="G277" s="2"/>
      <c r="H277" s="2"/>
    </row>
    <row r="278" ht="21.0" customHeight="1">
      <c r="A278" s="1"/>
      <c r="B278" s="2"/>
      <c r="C278" s="2"/>
      <c r="D278" s="24"/>
      <c r="E278" s="2"/>
      <c r="F278" s="2"/>
      <c r="G278" s="2"/>
      <c r="H278" s="2"/>
    </row>
    <row r="279" ht="21.0" customHeight="1">
      <c r="A279" s="1"/>
      <c r="B279" s="2"/>
      <c r="C279" s="2"/>
      <c r="D279" s="24"/>
      <c r="E279" s="2"/>
      <c r="F279" s="2"/>
      <c r="G279" s="2"/>
      <c r="H279" s="2"/>
    </row>
    <row r="280" ht="21.0" customHeight="1">
      <c r="A280" s="1"/>
      <c r="B280" s="2"/>
      <c r="C280" s="2"/>
      <c r="D280" s="24"/>
      <c r="E280" s="2"/>
      <c r="F280" s="2"/>
      <c r="G280" s="2"/>
      <c r="H280" s="2"/>
    </row>
    <row r="281" ht="21.0" customHeight="1">
      <c r="A281" s="1"/>
      <c r="B281" s="2"/>
      <c r="C281" s="2"/>
      <c r="D281" s="24"/>
      <c r="E281" s="2"/>
      <c r="F281" s="2"/>
      <c r="G281" s="2"/>
      <c r="H281" s="2"/>
    </row>
    <row r="282" ht="21.0" customHeight="1">
      <c r="A282" s="1"/>
      <c r="B282" s="2"/>
      <c r="C282" s="2"/>
      <c r="D282" s="24"/>
      <c r="E282" s="2"/>
      <c r="F282" s="2"/>
      <c r="G282" s="2"/>
      <c r="H282" s="2"/>
    </row>
    <row r="283" ht="21.0" customHeight="1">
      <c r="A283" s="1"/>
      <c r="B283" s="2"/>
      <c r="C283" s="2"/>
      <c r="D283" s="24"/>
      <c r="E283" s="2"/>
      <c r="F283" s="2"/>
      <c r="G283" s="2"/>
      <c r="H283" s="2"/>
    </row>
    <row r="284" ht="21.0" customHeight="1">
      <c r="A284" s="1"/>
      <c r="B284" s="2"/>
      <c r="C284" s="2"/>
      <c r="D284" s="24"/>
      <c r="E284" s="2"/>
      <c r="F284" s="2"/>
      <c r="G284" s="2"/>
      <c r="H284" s="2"/>
    </row>
    <row r="285" ht="21.0" customHeight="1">
      <c r="A285" s="1"/>
      <c r="B285" s="2"/>
      <c r="C285" s="2"/>
      <c r="D285" s="24"/>
      <c r="E285" s="2"/>
      <c r="F285" s="2"/>
      <c r="G285" s="2"/>
      <c r="H285" s="2"/>
    </row>
    <row r="286" ht="21.0" customHeight="1">
      <c r="A286" s="1"/>
      <c r="B286" s="2"/>
      <c r="C286" s="2"/>
      <c r="D286" s="24"/>
      <c r="E286" s="2"/>
      <c r="F286" s="2"/>
      <c r="G286" s="2"/>
      <c r="H286" s="2"/>
    </row>
    <row r="287" ht="21.0" customHeight="1">
      <c r="A287" s="1"/>
      <c r="B287" s="2"/>
      <c r="C287" s="2"/>
      <c r="D287" s="24"/>
      <c r="E287" s="2"/>
      <c r="F287" s="2"/>
      <c r="G287" s="2"/>
      <c r="H287" s="2"/>
    </row>
    <row r="288" ht="21.0" customHeight="1">
      <c r="A288" s="1"/>
      <c r="B288" s="2"/>
      <c r="C288" s="2"/>
      <c r="D288" s="24"/>
      <c r="E288" s="2"/>
      <c r="F288" s="2"/>
      <c r="G288" s="2"/>
      <c r="H288" s="2"/>
    </row>
    <row r="289" ht="21.0" customHeight="1">
      <c r="A289" s="1"/>
      <c r="B289" s="2"/>
      <c r="C289" s="2"/>
      <c r="D289" s="24"/>
      <c r="E289" s="2"/>
      <c r="F289" s="2"/>
      <c r="G289" s="2"/>
      <c r="H289" s="2"/>
    </row>
    <row r="290" ht="21.0" customHeight="1">
      <c r="A290" s="1"/>
      <c r="B290" s="2"/>
      <c r="C290" s="2"/>
      <c r="D290" s="24"/>
      <c r="E290" s="2"/>
      <c r="F290" s="2"/>
      <c r="G290" s="2"/>
      <c r="H290" s="2"/>
    </row>
    <row r="291" ht="21.0" customHeight="1">
      <c r="A291" s="1"/>
      <c r="B291" s="2"/>
      <c r="C291" s="2"/>
      <c r="D291" s="24"/>
      <c r="E291" s="2"/>
      <c r="F291" s="2"/>
      <c r="G291" s="2"/>
      <c r="H291" s="2"/>
    </row>
    <row r="292" ht="21.0" customHeight="1">
      <c r="A292" s="1"/>
      <c r="B292" s="2"/>
      <c r="C292" s="2"/>
      <c r="D292" s="24"/>
      <c r="E292" s="2"/>
      <c r="F292" s="2"/>
      <c r="G292" s="2"/>
      <c r="H292" s="2"/>
    </row>
    <row r="293" ht="21.0" customHeight="1">
      <c r="A293" s="1"/>
      <c r="B293" s="2"/>
      <c r="C293" s="2"/>
      <c r="D293" s="24"/>
      <c r="E293" s="2"/>
      <c r="F293" s="2"/>
      <c r="G293" s="2"/>
      <c r="H293" s="2"/>
    </row>
    <row r="294" ht="21.0" customHeight="1">
      <c r="A294" s="1"/>
      <c r="B294" s="2"/>
      <c r="C294" s="2"/>
      <c r="D294" s="24"/>
      <c r="E294" s="2"/>
      <c r="F294" s="2"/>
      <c r="G294" s="2"/>
      <c r="H294" s="2"/>
    </row>
    <row r="295" ht="21.0" customHeight="1">
      <c r="A295" s="1"/>
      <c r="B295" s="2"/>
      <c r="C295" s="2"/>
      <c r="D295" s="24"/>
      <c r="E295" s="2"/>
      <c r="F295" s="2"/>
      <c r="G295" s="2"/>
      <c r="H295" s="2"/>
    </row>
    <row r="296" ht="21.0" customHeight="1">
      <c r="A296" s="1"/>
      <c r="B296" s="2"/>
      <c r="C296" s="2"/>
      <c r="D296" s="24"/>
      <c r="E296" s="2"/>
      <c r="F296" s="2"/>
      <c r="G296" s="2"/>
      <c r="H296" s="2"/>
    </row>
    <row r="297" ht="21.0" customHeight="1">
      <c r="A297" s="1"/>
      <c r="B297" s="2"/>
      <c r="C297" s="2"/>
      <c r="D297" s="24"/>
      <c r="E297" s="2"/>
      <c r="F297" s="2"/>
      <c r="G297" s="2"/>
      <c r="H297" s="2"/>
    </row>
    <row r="298" ht="21.0" customHeight="1">
      <c r="A298" s="1"/>
      <c r="B298" s="2"/>
      <c r="C298" s="2"/>
      <c r="D298" s="24"/>
      <c r="E298" s="2"/>
      <c r="F298" s="2"/>
      <c r="G298" s="2"/>
      <c r="H298" s="2"/>
    </row>
    <row r="299" ht="21.0" customHeight="1">
      <c r="A299" s="1"/>
      <c r="B299" s="2"/>
      <c r="C299" s="2"/>
      <c r="D299" s="24"/>
      <c r="E299" s="2"/>
      <c r="F299" s="2"/>
      <c r="G299" s="2"/>
      <c r="H299" s="2"/>
    </row>
    <row r="300" ht="21.0" customHeight="1">
      <c r="A300" s="1"/>
      <c r="B300" s="2"/>
      <c r="C300" s="2"/>
      <c r="D300" s="24"/>
      <c r="E300" s="2"/>
      <c r="F300" s="2"/>
      <c r="G300" s="2"/>
      <c r="H300" s="2"/>
    </row>
    <row r="301" ht="21.0" customHeight="1">
      <c r="A301" s="1"/>
      <c r="B301" s="2"/>
      <c r="C301" s="2"/>
      <c r="D301" s="24"/>
      <c r="E301" s="2"/>
      <c r="F301" s="2"/>
      <c r="G301" s="2"/>
      <c r="H301" s="2"/>
    </row>
    <row r="302" ht="21.0" customHeight="1">
      <c r="A302" s="1"/>
      <c r="B302" s="2"/>
      <c r="C302" s="2"/>
      <c r="D302" s="24"/>
      <c r="E302" s="2"/>
      <c r="F302" s="2"/>
      <c r="G302" s="2"/>
      <c r="H302" s="2"/>
    </row>
    <row r="303" ht="21.0" customHeight="1">
      <c r="A303" s="1"/>
      <c r="B303" s="2"/>
      <c r="C303" s="2"/>
      <c r="D303" s="24"/>
      <c r="E303" s="2"/>
      <c r="F303" s="2"/>
      <c r="G303" s="2"/>
      <c r="H303" s="2"/>
    </row>
    <row r="304" ht="21.0" customHeight="1">
      <c r="A304" s="1"/>
      <c r="B304" s="2"/>
      <c r="C304" s="2"/>
      <c r="D304" s="24"/>
      <c r="E304" s="2"/>
      <c r="F304" s="2"/>
      <c r="G304" s="2"/>
      <c r="H304" s="2"/>
    </row>
    <row r="305" ht="21.0" customHeight="1">
      <c r="A305" s="1"/>
      <c r="B305" s="2"/>
      <c r="C305" s="2"/>
      <c r="D305" s="24"/>
      <c r="E305" s="2"/>
      <c r="F305" s="2"/>
      <c r="G305" s="2"/>
      <c r="H305" s="2"/>
    </row>
    <row r="306" ht="21.0" customHeight="1">
      <c r="A306" s="1"/>
      <c r="B306" s="2"/>
      <c r="C306" s="2"/>
      <c r="D306" s="24"/>
      <c r="E306" s="2"/>
      <c r="F306" s="2"/>
      <c r="G306" s="2"/>
      <c r="H306" s="2"/>
    </row>
    <row r="307" ht="21.0" customHeight="1">
      <c r="A307" s="1"/>
      <c r="B307" s="2"/>
      <c r="C307" s="2"/>
      <c r="D307" s="24"/>
      <c r="E307" s="2"/>
      <c r="F307" s="2"/>
      <c r="G307" s="2"/>
      <c r="H307" s="2"/>
    </row>
    <row r="308" ht="21.0" customHeight="1">
      <c r="A308" s="1"/>
      <c r="B308" s="2"/>
      <c r="C308" s="2"/>
      <c r="D308" s="24"/>
      <c r="E308" s="2"/>
      <c r="F308" s="2"/>
      <c r="G308" s="2"/>
      <c r="H308" s="2"/>
    </row>
    <row r="309" ht="21.0" customHeight="1">
      <c r="A309" s="1"/>
      <c r="B309" s="2"/>
      <c r="C309" s="2"/>
      <c r="D309" s="24"/>
      <c r="E309" s="2"/>
      <c r="F309" s="2"/>
      <c r="G309" s="2"/>
      <c r="H309" s="2"/>
    </row>
    <row r="310" ht="21.0" customHeight="1">
      <c r="A310" s="1"/>
      <c r="B310" s="2"/>
      <c r="C310" s="2"/>
      <c r="D310" s="24"/>
      <c r="E310" s="2"/>
      <c r="F310" s="2"/>
      <c r="G310" s="2"/>
      <c r="H310" s="2"/>
    </row>
    <row r="311" ht="21.0" customHeight="1">
      <c r="A311" s="1"/>
      <c r="B311" s="2"/>
      <c r="C311" s="2"/>
      <c r="D311" s="24"/>
      <c r="E311" s="2"/>
      <c r="F311" s="2"/>
      <c r="G311" s="2"/>
      <c r="H311" s="2"/>
    </row>
    <row r="312" ht="21.0" customHeight="1">
      <c r="A312" s="1"/>
      <c r="B312" s="2"/>
      <c r="C312" s="2"/>
      <c r="D312" s="24"/>
      <c r="E312" s="2"/>
      <c r="F312" s="2"/>
      <c r="G312" s="2"/>
      <c r="H312" s="2"/>
    </row>
    <row r="313" ht="21.0" customHeight="1">
      <c r="A313" s="1"/>
      <c r="B313" s="2"/>
      <c r="C313" s="2"/>
      <c r="D313" s="24"/>
      <c r="E313" s="2"/>
      <c r="F313" s="2"/>
      <c r="G313" s="2"/>
      <c r="H313" s="2"/>
    </row>
    <row r="314" ht="21.0" customHeight="1">
      <c r="A314" s="1"/>
      <c r="B314" s="2"/>
      <c r="C314" s="2"/>
      <c r="D314" s="24"/>
      <c r="E314" s="2"/>
      <c r="F314" s="2"/>
      <c r="G314" s="2"/>
      <c r="H314" s="2"/>
    </row>
    <row r="315" ht="21.0" customHeight="1">
      <c r="A315" s="1"/>
      <c r="B315" s="2"/>
      <c r="C315" s="2"/>
      <c r="D315" s="24"/>
      <c r="E315" s="2"/>
      <c r="F315" s="2"/>
      <c r="G315" s="2"/>
      <c r="H315" s="2"/>
    </row>
    <row r="316" ht="21.0" customHeight="1">
      <c r="A316" s="1"/>
      <c r="B316" s="2"/>
      <c r="C316" s="2"/>
      <c r="D316" s="24"/>
      <c r="E316" s="2"/>
      <c r="F316" s="2"/>
      <c r="G316" s="2"/>
      <c r="H316" s="2"/>
    </row>
    <row r="317" ht="21.0" customHeight="1">
      <c r="A317" s="1"/>
      <c r="B317" s="2"/>
      <c r="C317" s="2"/>
      <c r="D317" s="24"/>
      <c r="E317" s="2"/>
      <c r="F317" s="2"/>
      <c r="G317" s="2"/>
      <c r="H317" s="2"/>
    </row>
    <row r="318" ht="21.0" customHeight="1">
      <c r="A318" s="1"/>
      <c r="B318" s="2"/>
      <c r="C318" s="2"/>
      <c r="D318" s="24"/>
      <c r="E318" s="2"/>
      <c r="F318" s="2"/>
      <c r="G318" s="2"/>
      <c r="H318" s="2"/>
    </row>
    <row r="319" ht="21.0" customHeight="1">
      <c r="A319" s="1"/>
      <c r="B319" s="2"/>
      <c r="C319" s="2"/>
      <c r="D319" s="24"/>
      <c r="E319" s="2"/>
      <c r="F319" s="2"/>
      <c r="G319" s="2"/>
      <c r="H319" s="2"/>
    </row>
    <row r="320" ht="21.0" customHeight="1">
      <c r="A320" s="1"/>
      <c r="B320" s="2"/>
      <c r="C320" s="2"/>
      <c r="D320" s="24"/>
      <c r="E320" s="2"/>
      <c r="F320" s="2"/>
      <c r="G320" s="2"/>
      <c r="H320" s="2"/>
    </row>
    <row r="321" ht="21.0" customHeight="1">
      <c r="A321" s="1"/>
      <c r="B321" s="2"/>
      <c r="C321" s="2"/>
      <c r="D321" s="24"/>
      <c r="E321" s="2"/>
      <c r="F321" s="2"/>
      <c r="G321" s="2"/>
      <c r="H321" s="2"/>
    </row>
    <row r="322" ht="21.0" customHeight="1">
      <c r="A322" s="1"/>
      <c r="B322" s="2"/>
      <c r="C322" s="2"/>
      <c r="D322" s="24"/>
      <c r="E322" s="2"/>
      <c r="F322" s="2"/>
      <c r="G322" s="2"/>
      <c r="H322" s="2"/>
    </row>
    <row r="323" ht="21.0" customHeight="1">
      <c r="A323" s="1"/>
      <c r="B323" s="2"/>
      <c r="C323" s="2"/>
      <c r="D323" s="24"/>
      <c r="E323" s="2"/>
      <c r="F323" s="2"/>
      <c r="G323" s="2"/>
      <c r="H323" s="2"/>
    </row>
    <row r="324" ht="21.0" customHeight="1">
      <c r="A324" s="1"/>
      <c r="B324" s="2"/>
      <c r="C324" s="2"/>
      <c r="D324" s="24"/>
      <c r="E324" s="2"/>
      <c r="F324" s="2"/>
      <c r="G324" s="2"/>
      <c r="H324" s="2"/>
    </row>
    <row r="325" ht="21.0" customHeight="1">
      <c r="A325" s="1"/>
      <c r="B325" s="2"/>
      <c r="C325" s="2"/>
      <c r="D325" s="24"/>
      <c r="E325" s="2"/>
      <c r="F325" s="2"/>
      <c r="G325" s="2"/>
      <c r="H325" s="2"/>
    </row>
    <row r="326" ht="21.0" customHeight="1">
      <c r="A326" s="1"/>
      <c r="B326" s="2"/>
      <c r="C326" s="2"/>
      <c r="D326" s="24"/>
      <c r="E326" s="2"/>
      <c r="F326" s="2"/>
      <c r="G326" s="2"/>
      <c r="H326" s="2"/>
    </row>
    <row r="327" ht="21.0" customHeight="1">
      <c r="A327" s="1"/>
      <c r="B327" s="2"/>
      <c r="C327" s="2"/>
      <c r="D327" s="24"/>
      <c r="E327" s="2"/>
      <c r="F327" s="2"/>
      <c r="G327" s="2"/>
      <c r="H327" s="2"/>
    </row>
    <row r="328" ht="21.0" customHeight="1">
      <c r="A328" s="1"/>
      <c r="B328" s="2"/>
      <c r="C328" s="2"/>
      <c r="D328" s="24"/>
      <c r="E328" s="2"/>
      <c r="F328" s="2"/>
      <c r="G328" s="2"/>
      <c r="H328" s="2"/>
    </row>
    <row r="329" ht="21.0" customHeight="1">
      <c r="A329" s="1"/>
      <c r="B329" s="2"/>
      <c r="C329" s="2"/>
      <c r="D329" s="24"/>
      <c r="E329" s="2"/>
      <c r="F329" s="2"/>
      <c r="G329" s="2"/>
      <c r="H329" s="2"/>
    </row>
    <row r="330" ht="21.0" customHeight="1">
      <c r="A330" s="1"/>
      <c r="B330" s="2"/>
      <c r="C330" s="2"/>
      <c r="D330" s="24"/>
      <c r="E330" s="2"/>
      <c r="F330" s="2"/>
      <c r="G330" s="2"/>
      <c r="H330" s="2"/>
    </row>
    <row r="331" ht="21.0" customHeight="1">
      <c r="A331" s="1"/>
      <c r="B331" s="2"/>
      <c r="C331" s="2"/>
      <c r="D331" s="24"/>
      <c r="E331" s="2"/>
      <c r="F331" s="2"/>
      <c r="G331" s="2"/>
      <c r="H331" s="2"/>
    </row>
    <row r="332" ht="21.0" customHeight="1">
      <c r="A332" s="1"/>
      <c r="B332" s="2"/>
      <c r="C332" s="2"/>
      <c r="D332" s="24"/>
      <c r="E332" s="2"/>
      <c r="F332" s="2"/>
      <c r="G332" s="2"/>
      <c r="H332" s="2"/>
    </row>
    <row r="333" ht="21.0" customHeight="1">
      <c r="A333" s="1"/>
      <c r="B333" s="2"/>
      <c r="C333" s="2"/>
      <c r="D333" s="24"/>
      <c r="E333" s="2"/>
      <c r="F333" s="2"/>
      <c r="G333" s="2"/>
      <c r="H333" s="2"/>
    </row>
    <row r="334" ht="21.0" customHeight="1">
      <c r="A334" s="1"/>
      <c r="B334" s="2"/>
      <c r="C334" s="2"/>
      <c r="D334" s="24"/>
      <c r="E334" s="2"/>
      <c r="F334" s="2"/>
      <c r="G334" s="2"/>
      <c r="H334" s="2"/>
    </row>
    <row r="335" ht="21.0" customHeight="1">
      <c r="A335" s="1"/>
      <c r="B335" s="2"/>
      <c r="C335" s="2"/>
      <c r="D335" s="24"/>
      <c r="E335" s="2"/>
      <c r="F335" s="2"/>
      <c r="G335" s="2"/>
      <c r="H335" s="2"/>
    </row>
    <row r="336" ht="21.0" customHeight="1">
      <c r="A336" s="1"/>
      <c r="B336" s="2"/>
      <c r="C336" s="2"/>
      <c r="D336" s="24"/>
      <c r="E336" s="2"/>
      <c r="F336" s="2"/>
      <c r="G336" s="2"/>
      <c r="H336" s="2"/>
    </row>
    <row r="337" ht="21.0" customHeight="1">
      <c r="A337" s="1"/>
      <c r="B337" s="2"/>
      <c r="C337" s="2"/>
      <c r="D337" s="24"/>
      <c r="E337" s="2"/>
      <c r="F337" s="2"/>
      <c r="G337" s="2"/>
      <c r="H337" s="2"/>
    </row>
    <row r="338" ht="21.0" customHeight="1">
      <c r="A338" s="1"/>
      <c r="B338" s="2"/>
      <c r="C338" s="2"/>
      <c r="D338" s="24"/>
      <c r="E338" s="2"/>
      <c r="F338" s="2"/>
      <c r="G338" s="2"/>
      <c r="H338" s="2"/>
    </row>
    <row r="339" ht="21.0" customHeight="1">
      <c r="A339" s="1"/>
      <c r="B339" s="2"/>
      <c r="C339" s="2"/>
      <c r="D339" s="24"/>
      <c r="E339" s="2"/>
      <c r="F339" s="2"/>
      <c r="G339" s="2"/>
      <c r="H339" s="2"/>
    </row>
    <row r="340" ht="21.0" customHeight="1">
      <c r="A340" s="1"/>
      <c r="B340" s="2"/>
      <c r="C340" s="2"/>
      <c r="D340" s="24"/>
      <c r="E340" s="2"/>
      <c r="F340" s="2"/>
      <c r="G340" s="2"/>
      <c r="H340" s="2"/>
    </row>
    <row r="341" ht="21.0" customHeight="1">
      <c r="A341" s="1"/>
      <c r="B341" s="2"/>
      <c r="C341" s="2"/>
      <c r="D341" s="24"/>
      <c r="E341" s="2"/>
      <c r="F341" s="2"/>
      <c r="G341" s="2"/>
      <c r="H341" s="2"/>
    </row>
    <row r="342" ht="21.0" customHeight="1">
      <c r="A342" s="1"/>
      <c r="B342" s="2"/>
      <c r="C342" s="2"/>
      <c r="D342" s="24"/>
      <c r="E342" s="2"/>
      <c r="F342" s="2"/>
      <c r="G342" s="2"/>
      <c r="H342" s="2"/>
    </row>
    <row r="343" ht="21.0" customHeight="1">
      <c r="A343" s="1"/>
      <c r="B343" s="2"/>
      <c r="C343" s="2"/>
      <c r="D343" s="24"/>
      <c r="E343" s="2"/>
      <c r="F343" s="2"/>
      <c r="G343" s="2"/>
      <c r="H343" s="2"/>
    </row>
    <row r="344" ht="21.0" customHeight="1">
      <c r="A344" s="1"/>
      <c r="B344" s="2"/>
      <c r="C344" s="2"/>
      <c r="D344" s="24"/>
      <c r="E344" s="2"/>
      <c r="F344" s="2"/>
      <c r="G344" s="2"/>
      <c r="H344" s="2"/>
    </row>
    <row r="345" ht="21.0" customHeight="1">
      <c r="A345" s="1"/>
      <c r="B345" s="2"/>
      <c r="C345" s="2"/>
      <c r="D345" s="24"/>
      <c r="E345" s="2"/>
      <c r="F345" s="2"/>
      <c r="G345" s="2"/>
      <c r="H345" s="2"/>
    </row>
    <row r="346" ht="21.0" customHeight="1">
      <c r="A346" s="1"/>
      <c r="B346" s="2"/>
      <c r="C346" s="2"/>
      <c r="D346" s="24"/>
      <c r="E346" s="2"/>
      <c r="F346" s="2"/>
      <c r="G346" s="2"/>
      <c r="H346" s="2"/>
    </row>
    <row r="347" ht="21.0" customHeight="1">
      <c r="A347" s="1"/>
      <c r="B347" s="2"/>
      <c r="C347" s="2"/>
      <c r="D347" s="24"/>
      <c r="E347" s="2"/>
      <c r="F347" s="2"/>
      <c r="G347" s="2"/>
      <c r="H347" s="2"/>
    </row>
    <row r="348" ht="21.0" customHeight="1">
      <c r="A348" s="1"/>
      <c r="B348" s="2"/>
      <c r="C348" s="2"/>
      <c r="D348" s="24"/>
      <c r="E348" s="2"/>
      <c r="F348" s="2"/>
      <c r="G348" s="2"/>
      <c r="H348" s="2"/>
    </row>
    <row r="349" ht="21.0" customHeight="1">
      <c r="A349" s="1"/>
      <c r="B349" s="2"/>
      <c r="C349" s="2"/>
      <c r="D349" s="24"/>
      <c r="E349" s="2"/>
      <c r="F349" s="2"/>
      <c r="G349" s="2"/>
      <c r="H349" s="2"/>
    </row>
    <row r="350" ht="21.0" customHeight="1">
      <c r="A350" s="1"/>
      <c r="B350" s="2"/>
      <c r="C350" s="2"/>
      <c r="D350" s="24"/>
      <c r="E350" s="2"/>
      <c r="F350" s="2"/>
      <c r="G350" s="2"/>
      <c r="H350" s="2"/>
    </row>
    <row r="351" ht="21.0" customHeight="1">
      <c r="A351" s="1"/>
      <c r="B351" s="2"/>
      <c r="C351" s="2"/>
      <c r="D351" s="24"/>
      <c r="E351" s="2"/>
      <c r="F351" s="2"/>
      <c r="G351" s="2"/>
      <c r="H351" s="2"/>
    </row>
    <row r="352" ht="21.0" customHeight="1">
      <c r="A352" s="1"/>
      <c r="B352" s="2"/>
      <c r="C352" s="2"/>
      <c r="D352" s="24"/>
      <c r="E352" s="2"/>
      <c r="F352" s="2"/>
      <c r="G352" s="2"/>
      <c r="H352" s="2"/>
    </row>
    <row r="353" ht="21.0" customHeight="1">
      <c r="A353" s="1"/>
      <c r="B353" s="2"/>
      <c r="C353" s="2"/>
      <c r="D353" s="24"/>
      <c r="E353" s="2"/>
      <c r="F353" s="2"/>
      <c r="G353" s="2"/>
      <c r="H353" s="2"/>
    </row>
    <row r="354" ht="21.0" customHeight="1">
      <c r="A354" s="1"/>
      <c r="B354" s="2"/>
      <c r="C354" s="2"/>
      <c r="D354" s="24"/>
      <c r="E354" s="2"/>
      <c r="F354" s="2"/>
      <c r="G354" s="2"/>
      <c r="H354" s="2"/>
    </row>
    <row r="355" ht="21.0" customHeight="1">
      <c r="A355" s="1"/>
      <c r="B355" s="2"/>
      <c r="C355" s="2"/>
      <c r="D355" s="24"/>
      <c r="E355" s="2"/>
      <c r="F355" s="2"/>
      <c r="G355" s="2"/>
      <c r="H355" s="2"/>
    </row>
    <row r="356" ht="21.0" customHeight="1">
      <c r="A356" s="1"/>
      <c r="B356" s="2"/>
      <c r="C356" s="2"/>
      <c r="D356" s="24"/>
      <c r="E356" s="2"/>
      <c r="F356" s="2"/>
      <c r="G356" s="2"/>
      <c r="H356" s="2"/>
    </row>
    <row r="357" ht="21.0" customHeight="1">
      <c r="A357" s="1"/>
      <c r="B357" s="2"/>
      <c r="C357" s="2"/>
      <c r="D357" s="24"/>
      <c r="E357" s="2"/>
      <c r="F357" s="2"/>
      <c r="G357" s="2"/>
      <c r="H357" s="2"/>
    </row>
    <row r="358" ht="21.0" customHeight="1">
      <c r="A358" s="1"/>
      <c r="B358" s="2"/>
      <c r="C358" s="2"/>
      <c r="D358" s="24"/>
      <c r="E358" s="2"/>
      <c r="F358" s="2"/>
      <c r="G358" s="2"/>
      <c r="H358" s="2"/>
    </row>
    <row r="359" ht="21.0" customHeight="1">
      <c r="A359" s="1"/>
      <c r="B359" s="2"/>
      <c r="C359" s="2"/>
      <c r="D359" s="24"/>
      <c r="E359" s="2"/>
      <c r="F359" s="2"/>
      <c r="G359" s="2"/>
      <c r="H359" s="2"/>
    </row>
    <row r="360" ht="21.0" customHeight="1">
      <c r="A360" s="1"/>
      <c r="B360" s="2"/>
      <c r="C360" s="2"/>
      <c r="D360" s="24"/>
      <c r="E360" s="2"/>
      <c r="F360" s="2"/>
      <c r="G360" s="2"/>
      <c r="H360" s="2"/>
    </row>
    <row r="361" ht="21.0" customHeight="1">
      <c r="A361" s="1"/>
      <c r="B361" s="2"/>
      <c r="C361" s="2"/>
      <c r="D361" s="24"/>
      <c r="E361" s="2"/>
      <c r="F361" s="2"/>
      <c r="G361" s="2"/>
      <c r="H361" s="2"/>
    </row>
    <row r="362" ht="21.0" customHeight="1">
      <c r="A362" s="1"/>
      <c r="B362" s="2"/>
      <c r="C362" s="2"/>
      <c r="D362" s="24"/>
      <c r="E362" s="2"/>
      <c r="F362" s="2"/>
      <c r="G362" s="2"/>
      <c r="H362" s="2"/>
    </row>
    <row r="363" ht="21.0" customHeight="1">
      <c r="A363" s="1"/>
      <c r="B363" s="2"/>
      <c r="C363" s="2"/>
      <c r="D363" s="24"/>
      <c r="E363" s="2"/>
      <c r="F363" s="2"/>
      <c r="G363" s="2"/>
      <c r="H363" s="2"/>
    </row>
    <row r="364" ht="21.0" customHeight="1">
      <c r="A364" s="1"/>
      <c r="B364" s="2"/>
      <c r="C364" s="2"/>
      <c r="D364" s="24"/>
      <c r="E364" s="2"/>
      <c r="F364" s="2"/>
      <c r="G364" s="2"/>
      <c r="H364" s="2"/>
    </row>
    <row r="365" ht="21.0" customHeight="1">
      <c r="A365" s="1"/>
      <c r="B365" s="2"/>
      <c r="C365" s="2"/>
      <c r="D365" s="24"/>
      <c r="E365" s="2"/>
      <c r="F365" s="2"/>
      <c r="G365" s="2"/>
      <c r="H365" s="2"/>
    </row>
    <row r="366" ht="21.0" customHeight="1">
      <c r="A366" s="1"/>
      <c r="B366" s="2"/>
      <c r="C366" s="2"/>
      <c r="D366" s="24"/>
      <c r="E366" s="2"/>
      <c r="F366" s="2"/>
      <c r="G366" s="2"/>
      <c r="H366" s="2"/>
    </row>
    <row r="367" ht="21.0" customHeight="1">
      <c r="A367" s="1"/>
      <c r="B367" s="2"/>
      <c r="C367" s="2"/>
      <c r="D367" s="24"/>
      <c r="E367" s="2"/>
      <c r="F367" s="2"/>
      <c r="G367" s="2"/>
      <c r="H367" s="2"/>
    </row>
    <row r="368" ht="21.0" customHeight="1">
      <c r="A368" s="1"/>
      <c r="B368" s="2"/>
      <c r="C368" s="2"/>
      <c r="D368" s="24"/>
      <c r="E368" s="2"/>
      <c r="F368" s="2"/>
      <c r="G368" s="2"/>
      <c r="H368" s="2"/>
    </row>
    <row r="369" ht="21.0" customHeight="1">
      <c r="A369" s="1"/>
      <c r="B369" s="2"/>
      <c r="C369" s="2"/>
      <c r="D369" s="24"/>
      <c r="E369" s="2"/>
      <c r="F369" s="2"/>
      <c r="G369" s="2"/>
      <c r="H369" s="2"/>
    </row>
    <row r="370" ht="21.0" customHeight="1">
      <c r="A370" s="1"/>
      <c r="B370" s="2"/>
      <c r="C370" s="2"/>
      <c r="D370" s="24"/>
      <c r="E370" s="2"/>
      <c r="F370" s="2"/>
      <c r="G370" s="2"/>
      <c r="H370" s="2"/>
    </row>
    <row r="371" ht="21.0" customHeight="1">
      <c r="A371" s="1"/>
      <c r="B371" s="2"/>
      <c r="C371" s="2"/>
      <c r="D371" s="24"/>
      <c r="E371" s="2"/>
      <c r="F371" s="2"/>
      <c r="G371" s="2"/>
      <c r="H371" s="2"/>
    </row>
    <row r="372" ht="21.0" customHeight="1">
      <c r="A372" s="1"/>
      <c r="B372" s="2"/>
      <c r="C372" s="2"/>
      <c r="D372" s="24"/>
      <c r="E372" s="2"/>
      <c r="F372" s="2"/>
      <c r="G372" s="2"/>
      <c r="H372" s="2"/>
    </row>
    <row r="373" ht="21.0" customHeight="1">
      <c r="A373" s="1"/>
      <c r="B373" s="2"/>
      <c r="C373" s="2"/>
      <c r="D373" s="24"/>
      <c r="E373" s="2"/>
      <c r="F373" s="2"/>
      <c r="G373" s="2"/>
      <c r="H373" s="2"/>
    </row>
    <row r="374" ht="21.0" customHeight="1">
      <c r="A374" s="1"/>
      <c r="B374" s="2"/>
      <c r="C374" s="2"/>
      <c r="D374" s="24"/>
      <c r="E374" s="2"/>
      <c r="F374" s="2"/>
      <c r="G374" s="2"/>
      <c r="H374" s="2"/>
    </row>
    <row r="375" ht="21.0" customHeight="1">
      <c r="A375" s="1"/>
      <c r="B375" s="2"/>
      <c r="C375" s="2"/>
      <c r="D375" s="24"/>
      <c r="E375" s="2"/>
      <c r="F375" s="2"/>
      <c r="G375" s="2"/>
      <c r="H375" s="2"/>
    </row>
    <row r="376" ht="21.0" customHeight="1">
      <c r="A376" s="1"/>
      <c r="B376" s="2"/>
      <c r="C376" s="2"/>
      <c r="D376" s="24"/>
      <c r="E376" s="2"/>
      <c r="F376" s="2"/>
      <c r="G376" s="2"/>
      <c r="H376" s="2"/>
    </row>
    <row r="377" ht="21.0" customHeight="1">
      <c r="A377" s="1"/>
      <c r="B377" s="2"/>
      <c r="C377" s="2"/>
      <c r="D377" s="24"/>
      <c r="E377" s="2"/>
      <c r="F377" s="2"/>
      <c r="G377" s="2"/>
      <c r="H377" s="2"/>
    </row>
    <row r="378" ht="21.0" customHeight="1">
      <c r="A378" s="1"/>
      <c r="B378" s="2"/>
      <c r="C378" s="2"/>
      <c r="D378" s="24"/>
      <c r="E378" s="2"/>
      <c r="F378" s="2"/>
      <c r="G378" s="2"/>
      <c r="H378" s="2"/>
    </row>
    <row r="379" ht="21.0" customHeight="1">
      <c r="A379" s="1"/>
      <c r="B379" s="2"/>
      <c r="C379" s="2"/>
      <c r="D379" s="24"/>
      <c r="E379" s="2"/>
      <c r="F379" s="2"/>
      <c r="G379" s="2"/>
      <c r="H379" s="2"/>
    </row>
    <row r="380" ht="21.0" customHeight="1">
      <c r="A380" s="1"/>
      <c r="B380" s="2"/>
      <c r="C380" s="2"/>
      <c r="D380" s="24"/>
      <c r="E380" s="2"/>
      <c r="F380" s="2"/>
      <c r="G380" s="2"/>
      <c r="H380" s="2"/>
    </row>
    <row r="381" ht="21.0" customHeight="1">
      <c r="A381" s="1"/>
      <c r="B381" s="2"/>
      <c r="C381" s="2"/>
      <c r="D381" s="24"/>
      <c r="E381" s="2"/>
      <c r="F381" s="2"/>
      <c r="G381" s="2"/>
      <c r="H381" s="2"/>
    </row>
    <row r="382" ht="21.0" customHeight="1">
      <c r="A382" s="1"/>
      <c r="B382" s="2"/>
      <c r="C382" s="2"/>
      <c r="D382" s="24"/>
      <c r="E382" s="2"/>
      <c r="F382" s="2"/>
      <c r="G382" s="2"/>
      <c r="H382" s="2"/>
    </row>
    <row r="383" ht="21.0" customHeight="1">
      <c r="A383" s="1"/>
      <c r="B383" s="2"/>
      <c r="C383" s="2"/>
      <c r="D383" s="24"/>
      <c r="E383" s="2"/>
      <c r="F383" s="2"/>
      <c r="G383" s="2"/>
      <c r="H383" s="2"/>
    </row>
    <row r="384" ht="21.0" customHeight="1">
      <c r="A384" s="1"/>
      <c r="B384" s="2"/>
      <c r="C384" s="2"/>
      <c r="D384" s="24"/>
      <c r="E384" s="2"/>
      <c r="F384" s="2"/>
      <c r="G384" s="2"/>
      <c r="H384" s="2"/>
    </row>
    <row r="385" ht="21.0" customHeight="1">
      <c r="A385" s="1"/>
      <c r="B385" s="2"/>
      <c r="C385" s="2"/>
      <c r="D385" s="24"/>
      <c r="E385" s="2"/>
      <c r="F385" s="2"/>
      <c r="G385" s="2"/>
      <c r="H385" s="2"/>
    </row>
    <row r="386" ht="21.0" customHeight="1">
      <c r="A386" s="1"/>
      <c r="B386" s="2"/>
      <c r="C386" s="2"/>
      <c r="D386" s="24"/>
      <c r="E386" s="2"/>
      <c r="F386" s="2"/>
      <c r="G386" s="2"/>
      <c r="H386" s="2"/>
    </row>
    <row r="387" ht="21.0" customHeight="1">
      <c r="A387" s="1"/>
      <c r="B387" s="2"/>
      <c r="C387" s="2"/>
      <c r="D387" s="24"/>
      <c r="E387" s="2"/>
      <c r="F387" s="2"/>
      <c r="G387" s="2"/>
      <c r="H387" s="2"/>
    </row>
    <row r="388" ht="21.0" customHeight="1">
      <c r="A388" s="1"/>
      <c r="B388" s="2"/>
      <c r="C388" s="2"/>
      <c r="D388" s="24"/>
      <c r="E388" s="2"/>
      <c r="F388" s="2"/>
      <c r="G388" s="2"/>
      <c r="H388" s="2"/>
    </row>
    <row r="389" ht="21.0" customHeight="1">
      <c r="A389" s="1"/>
      <c r="B389" s="2"/>
      <c r="C389" s="2"/>
      <c r="D389" s="24"/>
      <c r="E389" s="2"/>
      <c r="F389" s="2"/>
      <c r="G389" s="2"/>
      <c r="H389" s="2"/>
    </row>
    <row r="390" ht="21.0" customHeight="1">
      <c r="A390" s="1"/>
      <c r="B390" s="2"/>
      <c r="C390" s="2"/>
      <c r="D390" s="24"/>
      <c r="E390" s="2"/>
      <c r="F390" s="2"/>
      <c r="G390" s="2"/>
      <c r="H390" s="2"/>
    </row>
    <row r="391" ht="21.0" customHeight="1">
      <c r="A391" s="1"/>
      <c r="B391" s="2"/>
      <c r="C391" s="2"/>
      <c r="D391" s="24"/>
      <c r="E391" s="2"/>
      <c r="F391" s="2"/>
      <c r="G391" s="2"/>
      <c r="H391" s="2"/>
    </row>
    <row r="392" ht="21.0" customHeight="1">
      <c r="A392" s="1"/>
      <c r="B392" s="2"/>
      <c r="C392" s="2"/>
      <c r="D392" s="24"/>
      <c r="E392" s="2"/>
      <c r="F392" s="2"/>
      <c r="G392" s="2"/>
      <c r="H392" s="2"/>
    </row>
    <row r="393" ht="21.0" customHeight="1">
      <c r="A393" s="1"/>
      <c r="B393" s="2"/>
      <c r="C393" s="2"/>
      <c r="D393" s="24"/>
      <c r="E393" s="2"/>
      <c r="F393" s="2"/>
      <c r="G393" s="2"/>
      <c r="H393" s="2"/>
    </row>
    <row r="394" ht="21.0" customHeight="1">
      <c r="A394" s="1"/>
      <c r="B394" s="2"/>
      <c r="C394" s="2"/>
      <c r="D394" s="24"/>
      <c r="E394" s="2"/>
      <c r="F394" s="2"/>
      <c r="G394" s="2"/>
      <c r="H394" s="2"/>
    </row>
    <row r="395" ht="21.0" customHeight="1">
      <c r="A395" s="1"/>
      <c r="B395" s="2"/>
      <c r="C395" s="2"/>
      <c r="D395" s="24"/>
      <c r="E395" s="2"/>
      <c r="F395" s="2"/>
      <c r="G395" s="2"/>
      <c r="H395" s="2"/>
    </row>
    <row r="396" ht="21.0" customHeight="1">
      <c r="A396" s="1"/>
      <c r="B396" s="2"/>
      <c r="C396" s="2"/>
      <c r="D396" s="24"/>
      <c r="E396" s="2"/>
      <c r="F396" s="2"/>
      <c r="G396" s="2"/>
      <c r="H396" s="2"/>
    </row>
    <row r="397" ht="21.0" customHeight="1">
      <c r="A397" s="1"/>
      <c r="B397" s="2"/>
      <c r="C397" s="2"/>
      <c r="D397" s="24"/>
      <c r="E397" s="2"/>
      <c r="F397" s="2"/>
      <c r="G397" s="2"/>
      <c r="H397" s="2"/>
    </row>
    <row r="398" ht="21.0" customHeight="1">
      <c r="A398" s="1"/>
      <c r="B398" s="2"/>
      <c r="C398" s="2"/>
      <c r="D398" s="24"/>
      <c r="E398" s="2"/>
      <c r="F398" s="2"/>
      <c r="G398" s="2"/>
      <c r="H398" s="2"/>
    </row>
    <row r="399" ht="21.0" customHeight="1">
      <c r="A399" s="1"/>
      <c r="B399" s="2"/>
      <c r="C399" s="2"/>
      <c r="D399" s="24"/>
      <c r="E399" s="2"/>
      <c r="F399" s="2"/>
      <c r="G399" s="2"/>
      <c r="H399" s="2"/>
    </row>
    <row r="400" ht="21.0" customHeight="1">
      <c r="A400" s="1"/>
      <c r="B400" s="2"/>
      <c r="C400" s="2"/>
      <c r="D400" s="24"/>
      <c r="E400" s="2"/>
      <c r="F400" s="2"/>
      <c r="G400" s="2"/>
      <c r="H400" s="2"/>
    </row>
    <row r="401" ht="21.0" customHeight="1">
      <c r="A401" s="1"/>
      <c r="B401" s="2"/>
      <c r="C401" s="2"/>
      <c r="D401" s="24"/>
      <c r="E401" s="2"/>
      <c r="F401" s="2"/>
      <c r="G401" s="2"/>
      <c r="H401" s="2"/>
    </row>
    <row r="402" ht="21.0" customHeight="1">
      <c r="A402" s="1"/>
      <c r="B402" s="2"/>
      <c r="C402" s="2"/>
      <c r="D402" s="24"/>
      <c r="E402" s="2"/>
      <c r="F402" s="2"/>
      <c r="G402" s="2"/>
      <c r="H402" s="2"/>
    </row>
    <row r="403" ht="21.0" customHeight="1">
      <c r="A403" s="1"/>
      <c r="B403" s="2"/>
      <c r="C403" s="2"/>
      <c r="D403" s="24"/>
      <c r="E403" s="2"/>
      <c r="F403" s="2"/>
      <c r="G403" s="2"/>
      <c r="H403" s="2"/>
    </row>
    <row r="404" ht="21.0" customHeight="1">
      <c r="A404" s="1"/>
      <c r="B404" s="2"/>
      <c r="C404" s="2"/>
      <c r="D404" s="24"/>
      <c r="E404" s="2"/>
      <c r="F404" s="2"/>
      <c r="G404" s="2"/>
      <c r="H404" s="2"/>
    </row>
    <row r="405" ht="21.0" customHeight="1">
      <c r="A405" s="1"/>
      <c r="B405" s="2"/>
      <c r="C405" s="2"/>
      <c r="D405" s="24"/>
      <c r="E405" s="2"/>
      <c r="F405" s="2"/>
      <c r="G405" s="2"/>
      <c r="H405" s="2"/>
    </row>
    <row r="406" ht="21.0" customHeight="1">
      <c r="A406" s="1"/>
      <c r="B406" s="2"/>
      <c r="C406" s="2"/>
      <c r="D406" s="24"/>
      <c r="E406" s="2"/>
      <c r="F406" s="2"/>
      <c r="G406" s="2"/>
      <c r="H406" s="2"/>
    </row>
    <row r="407" ht="21.0" customHeight="1">
      <c r="A407" s="1"/>
      <c r="B407" s="2"/>
      <c r="C407" s="2"/>
      <c r="D407" s="24"/>
      <c r="E407" s="2"/>
      <c r="F407" s="2"/>
      <c r="G407" s="2"/>
      <c r="H407" s="2"/>
    </row>
    <row r="408" ht="21.0" customHeight="1">
      <c r="A408" s="1"/>
      <c r="B408" s="2"/>
      <c r="C408" s="2"/>
      <c r="D408" s="24"/>
      <c r="E408" s="2"/>
      <c r="F408" s="2"/>
      <c r="G408" s="2"/>
      <c r="H408" s="2"/>
    </row>
    <row r="409" ht="21.0" customHeight="1">
      <c r="A409" s="1"/>
      <c r="B409" s="2"/>
      <c r="C409" s="2"/>
      <c r="D409" s="24"/>
      <c r="E409" s="2"/>
      <c r="F409" s="2"/>
      <c r="G409" s="2"/>
      <c r="H409" s="2"/>
    </row>
    <row r="410" ht="21.0" customHeight="1">
      <c r="A410" s="1"/>
      <c r="B410" s="2"/>
      <c r="C410" s="2"/>
      <c r="D410" s="24"/>
      <c r="E410" s="2"/>
      <c r="F410" s="2"/>
      <c r="G410" s="2"/>
      <c r="H410" s="2"/>
    </row>
    <row r="411" ht="21.0" customHeight="1">
      <c r="A411" s="1"/>
      <c r="B411" s="2"/>
      <c r="C411" s="2"/>
      <c r="D411" s="24"/>
      <c r="E411" s="2"/>
      <c r="F411" s="2"/>
      <c r="G411" s="2"/>
      <c r="H411" s="2"/>
    </row>
    <row r="412" ht="21.0" customHeight="1">
      <c r="A412" s="1"/>
      <c r="B412" s="2"/>
      <c r="C412" s="2"/>
      <c r="D412" s="24"/>
      <c r="E412" s="2"/>
      <c r="F412" s="2"/>
      <c r="G412" s="2"/>
      <c r="H412" s="2"/>
    </row>
    <row r="413" ht="21.0" customHeight="1">
      <c r="A413" s="1"/>
      <c r="B413" s="2"/>
      <c r="C413" s="2"/>
      <c r="D413" s="24"/>
      <c r="E413" s="2"/>
      <c r="F413" s="2"/>
      <c r="G413" s="2"/>
      <c r="H413" s="2"/>
    </row>
    <row r="414" ht="21.0" customHeight="1">
      <c r="A414" s="1"/>
      <c r="B414" s="2"/>
      <c r="C414" s="2"/>
      <c r="D414" s="24"/>
      <c r="E414" s="2"/>
      <c r="F414" s="2"/>
      <c r="G414" s="2"/>
      <c r="H414" s="2"/>
    </row>
    <row r="415" ht="21.0" customHeight="1">
      <c r="A415" s="1"/>
      <c r="B415" s="2"/>
      <c r="C415" s="2"/>
      <c r="D415" s="24"/>
      <c r="E415" s="2"/>
      <c r="F415" s="2"/>
      <c r="G415" s="2"/>
      <c r="H415" s="2"/>
    </row>
    <row r="416" ht="21.0" customHeight="1">
      <c r="A416" s="1"/>
      <c r="B416" s="2"/>
      <c r="C416" s="2"/>
      <c r="D416" s="24"/>
      <c r="E416" s="2"/>
      <c r="F416" s="2"/>
      <c r="G416" s="2"/>
      <c r="H416" s="2"/>
    </row>
    <row r="417" ht="21.0" customHeight="1">
      <c r="A417" s="1"/>
      <c r="B417" s="2"/>
      <c r="C417" s="2"/>
      <c r="D417" s="24"/>
      <c r="E417" s="2"/>
      <c r="F417" s="2"/>
      <c r="G417" s="2"/>
      <c r="H417" s="2"/>
    </row>
    <row r="418" ht="21.0" customHeight="1">
      <c r="A418" s="1"/>
      <c r="B418" s="2"/>
      <c r="C418" s="2"/>
      <c r="D418" s="24"/>
      <c r="E418" s="2"/>
      <c r="F418" s="2"/>
      <c r="G418" s="2"/>
      <c r="H418" s="2"/>
    </row>
    <row r="419" ht="21.0" customHeight="1">
      <c r="A419" s="1"/>
      <c r="B419" s="2"/>
      <c r="C419" s="2"/>
      <c r="D419" s="24"/>
      <c r="E419" s="2"/>
      <c r="F419" s="2"/>
      <c r="G419" s="2"/>
      <c r="H419" s="2"/>
    </row>
    <row r="420" ht="21.0" customHeight="1">
      <c r="A420" s="1"/>
      <c r="B420" s="2"/>
      <c r="C420" s="2"/>
      <c r="D420" s="24"/>
      <c r="E420" s="2"/>
      <c r="F420" s="2"/>
      <c r="G420" s="2"/>
      <c r="H420" s="2"/>
    </row>
    <row r="421" ht="21.0" customHeight="1">
      <c r="A421" s="1"/>
      <c r="B421" s="2"/>
      <c r="C421" s="2"/>
      <c r="D421" s="24"/>
      <c r="E421" s="2"/>
      <c r="F421" s="2"/>
      <c r="G421" s="2"/>
      <c r="H421" s="2"/>
    </row>
    <row r="422" ht="21.0" customHeight="1">
      <c r="A422" s="1"/>
      <c r="B422" s="2"/>
      <c r="C422" s="2"/>
      <c r="D422" s="24"/>
      <c r="E422" s="2"/>
      <c r="F422" s="2"/>
      <c r="G422" s="2"/>
      <c r="H422" s="2"/>
    </row>
    <row r="423" ht="21.0" customHeight="1">
      <c r="A423" s="1"/>
      <c r="B423" s="2"/>
      <c r="C423" s="2"/>
      <c r="D423" s="24"/>
      <c r="E423" s="2"/>
      <c r="F423" s="2"/>
      <c r="G423" s="2"/>
      <c r="H423" s="2"/>
    </row>
    <row r="424" ht="21.0" customHeight="1">
      <c r="A424" s="1"/>
      <c r="B424" s="2"/>
      <c r="C424" s="2"/>
      <c r="D424" s="24"/>
      <c r="E424" s="2"/>
      <c r="F424" s="2"/>
      <c r="G424" s="2"/>
      <c r="H424" s="2"/>
    </row>
    <row r="425" ht="21.0" customHeight="1">
      <c r="A425" s="1"/>
      <c r="B425" s="2"/>
      <c r="C425" s="2"/>
      <c r="D425" s="24"/>
      <c r="E425" s="2"/>
      <c r="F425" s="2"/>
      <c r="G425" s="2"/>
      <c r="H425" s="2"/>
    </row>
    <row r="426" ht="21.0" customHeight="1">
      <c r="A426" s="1"/>
      <c r="B426" s="2"/>
      <c r="C426" s="2"/>
      <c r="D426" s="24"/>
      <c r="E426" s="2"/>
      <c r="F426" s="2"/>
      <c r="G426" s="2"/>
      <c r="H426" s="2"/>
    </row>
    <row r="427" ht="21.0" customHeight="1">
      <c r="A427" s="1"/>
      <c r="B427" s="2"/>
      <c r="C427" s="2"/>
      <c r="D427" s="24"/>
      <c r="E427" s="2"/>
      <c r="F427" s="2"/>
      <c r="G427" s="2"/>
      <c r="H427" s="2"/>
    </row>
    <row r="428" ht="21.0" customHeight="1">
      <c r="A428" s="1"/>
      <c r="B428" s="2"/>
      <c r="C428" s="2"/>
      <c r="D428" s="24"/>
      <c r="E428" s="2"/>
      <c r="F428" s="2"/>
      <c r="G428" s="2"/>
      <c r="H428" s="2"/>
    </row>
    <row r="429" ht="21.0" customHeight="1">
      <c r="A429" s="1"/>
      <c r="B429" s="2"/>
      <c r="C429" s="2"/>
      <c r="D429" s="24"/>
      <c r="E429" s="2"/>
      <c r="F429" s="2"/>
      <c r="G429" s="2"/>
      <c r="H429" s="2"/>
    </row>
    <row r="430" ht="21.0" customHeight="1">
      <c r="A430" s="1"/>
      <c r="B430" s="2"/>
      <c r="C430" s="2"/>
      <c r="D430" s="24"/>
      <c r="E430" s="2"/>
      <c r="F430" s="2"/>
      <c r="G430" s="2"/>
      <c r="H430" s="2"/>
    </row>
    <row r="431" ht="21.0" customHeight="1">
      <c r="A431" s="1"/>
      <c r="B431" s="2"/>
      <c r="C431" s="2"/>
      <c r="D431" s="24"/>
      <c r="E431" s="2"/>
      <c r="F431" s="2"/>
      <c r="G431" s="2"/>
      <c r="H431" s="2"/>
    </row>
    <row r="432" ht="21.0" customHeight="1">
      <c r="A432" s="1"/>
      <c r="B432" s="2"/>
      <c r="C432" s="2"/>
      <c r="D432" s="24"/>
      <c r="E432" s="2"/>
      <c r="F432" s="2"/>
      <c r="G432" s="2"/>
      <c r="H432" s="2"/>
    </row>
    <row r="433" ht="21.0" customHeight="1">
      <c r="A433" s="1"/>
      <c r="B433" s="2"/>
      <c r="C433" s="2"/>
      <c r="D433" s="24"/>
      <c r="E433" s="2"/>
      <c r="F433" s="2"/>
      <c r="G433" s="2"/>
      <c r="H433" s="2"/>
    </row>
    <row r="434" ht="21.0" customHeight="1">
      <c r="A434" s="1"/>
      <c r="B434" s="2"/>
      <c r="C434" s="2"/>
      <c r="D434" s="24"/>
      <c r="E434" s="2"/>
      <c r="F434" s="2"/>
      <c r="G434" s="2"/>
      <c r="H434" s="2"/>
    </row>
    <row r="435" ht="21.0" customHeight="1">
      <c r="A435" s="1"/>
      <c r="B435" s="2"/>
      <c r="C435" s="2"/>
      <c r="D435" s="24"/>
      <c r="E435" s="2"/>
      <c r="F435" s="2"/>
      <c r="G435" s="2"/>
      <c r="H435" s="2"/>
    </row>
    <row r="436" ht="21.0" customHeight="1">
      <c r="A436" s="1"/>
      <c r="B436" s="2"/>
      <c r="C436" s="2"/>
      <c r="D436" s="24"/>
      <c r="E436" s="2"/>
      <c r="F436" s="2"/>
      <c r="G436" s="2"/>
      <c r="H436" s="2"/>
    </row>
    <row r="437" ht="21.0" customHeight="1">
      <c r="A437" s="1"/>
      <c r="B437" s="2"/>
      <c r="C437" s="2"/>
      <c r="D437" s="24"/>
      <c r="E437" s="2"/>
      <c r="F437" s="2"/>
      <c r="G437" s="2"/>
      <c r="H437" s="2"/>
    </row>
    <row r="438" ht="21.0" customHeight="1">
      <c r="A438" s="1"/>
      <c r="B438" s="2"/>
      <c r="C438" s="2"/>
      <c r="D438" s="24"/>
      <c r="E438" s="2"/>
      <c r="F438" s="2"/>
      <c r="G438" s="2"/>
      <c r="H438" s="2"/>
    </row>
    <row r="439" ht="21.0" customHeight="1">
      <c r="A439" s="1"/>
      <c r="B439" s="2"/>
      <c r="C439" s="2"/>
      <c r="D439" s="24"/>
      <c r="E439" s="2"/>
      <c r="F439" s="2"/>
      <c r="G439" s="2"/>
      <c r="H439" s="2"/>
    </row>
    <row r="440" ht="21.0" customHeight="1">
      <c r="A440" s="1"/>
      <c r="B440" s="2"/>
      <c r="C440" s="2"/>
      <c r="D440" s="24"/>
      <c r="E440" s="2"/>
      <c r="F440" s="2"/>
      <c r="G440" s="2"/>
      <c r="H440" s="2"/>
    </row>
    <row r="441" ht="21.0" customHeight="1">
      <c r="A441" s="1"/>
      <c r="B441" s="2"/>
      <c r="C441" s="2"/>
      <c r="D441" s="24"/>
      <c r="E441" s="2"/>
      <c r="F441" s="2"/>
      <c r="G441" s="2"/>
      <c r="H441" s="2"/>
    </row>
    <row r="442" ht="21.0" customHeight="1">
      <c r="A442" s="1"/>
      <c r="B442" s="2"/>
      <c r="C442" s="2"/>
      <c r="D442" s="24"/>
      <c r="E442" s="2"/>
      <c r="F442" s="2"/>
      <c r="G442" s="2"/>
      <c r="H442" s="2"/>
    </row>
    <row r="443" ht="21.0" customHeight="1">
      <c r="A443" s="1"/>
      <c r="B443" s="2"/>
      <c r="C443" s="2"/>
      <c r="D443" s="24"/>
      <c r="E443" s="2"/>
      <c r="F443" s="2"/>
      <c r="G443" s="2"/>
      <c r="H443" s="2"/>
    </row>
    <row r="444" ht="21.0" customHeight="1">
      <c r="A444" s="1"/>
      <c r="B444" s="2"/>
      <c r="C444" s="2"/>
      <c r="D444" s="24"/>
      <c r="E444" s="2"/>
      <c r="F444" s="2"/>
      <c r="G444" s="2"/>
      <c r="H444" s="2"/>
    </row>
    <row r="445" ht="21.0" customHeight="1">
      <c r="A445" s="1"/>
      <c r="B445" s="2"/>
      <c r="C445" s="2"/>
      <c r="D445" s="24"/>
      <c r="E445" s="2"/>
      <c r="F445" s="2"/>
      <c r="G445" s="2"/>
      <c r="H445" s="2"/>
    </row>
    <row r="446" ht="21.0" customHeight="1">
      <c r="A446" s="1"/>
      <c r="B446" s="2"/>
      <c r="C446" s="2"/>
      <c r="D446" s="24"/>
      <c r="E446" s="2"/>
      <c r="F446" s="2"/>
      <c r="G446" s="2"/>
      <c r="H446" s="2"/>
    </row>
    <row r="447" ht="21.0" customHeight="1">
      <c r="A447" s="1"/>
      <c r="B447" s="2"/>
      <c r="C447" s="2"/>
      <c r="D447" s="24"/>
      <c r="E447" s="2"/>
      <c r="F447" s="2"/>
      <c r="G447" s="2"/>
      <c r="H447" s="2"/>
    </row>
    <row r="448" ht="21.0" customHeight="1">
      <c r="A448" s="1"/>
      <c r="B448" s="2"/>
      <c r="C448" s="2"/>
      <c r="D448" s="24"/>
      <c r="E448" s="2"/>
      <c r="F448" s="2"/>
      <c r="G448" s="2"/>
      <c r="H448" s="2"/>
    </row>
    <row r="449" ht="21.0" customHeight="1">
      <c r="A449" s="1"/>
      <c r="B449" s="2"/>
      <c r="C449" s="2"/>
      <c r="D449" s="24"/>
      <c r="E449" s="2"/>
      <c r="F449" s="2"/>
      <c r="G449" s="2"/>
      <c r="H449" s="2"/>
    </row>
    <row r="450" ht="21.0" customHeight="1">
      <c r="A450" s="1"/>
      <c r="B450" s="2"/>
      <c r="C450" s="2"/>
      <c r="D450" s="24"/>
      <c r="E450" s="2"/>
      <c r="F450" s="2"/>
      <c r="G450" s="2"/>
      <c r="H450" s="2"/>
    </row>
    <row r="451" ht="21.0" customHeight="1">
      <c r="A451" s="1"/>
      <c r="B451" s="2"/>
      <c r="C451" s="2"/>
      <c r="D451" s="24"/>
      <c r="E451" s="2"/>
      <c r="F451" s="2"/>
      <c r="G451" s="2"/>
      <c r="H451" s="2"/>
    </row>
    <row r="452" ht="21.0" customHeight="1">
      <c r="A452" s="1"/>
      <c r="B452" s="2"/>
      <c r="C452" s="2"/>
      <c r="D452" s="24"/>
      <c r="E452" s="2"/>
      <c r="F452" s="2"/>
      <c r="G452" s="2"/>
      <c r="H452" s="2"/>
    </row>
    <row r="453" ht="21.0" customHeight="1">
      <c r="A453" s="1"/>
      <c r="B453" s="2"/>
      <c r="C453" s="2"/>
      <c r="D453" s="24"/>
      <c r="E453" s="2"/>
      <c r="F453" s="2"/>
      <c r="G453" s="2"/>
      <c r="H453" s="2"/>
    </row>
    <row r="454" ht="21.0" customHeight="1">
      <c r="A454" s="1"/>
      <c r="B454" s="2"/>
      <c r="C454" s="2"/>
      <c r="D454" s="24"/>
      <c r="E454" s="2"/>
      <c r="F454" s="2"/>
      <c r="G454" s="2"/>
      <c r="H454" s="2"/>
    </row>
    <row r="455" ht="21.0" customHeight="1">
      <c r="A455" s="1"/>
      <c r="B455" s="2"/>
      <c r="C455" s="2"/>
      <c r="D455" s="24"/>
      <c r="E455" s="2"/>
      <c r="F455" s="2"/>
      <c r="G455" s="2"/>
      <c r="H455" s="2"/>
    </row>
    <row r="456" ht="21.0" customHeight="1">
      <c r="A456" s="1"/>
      <c r="B456" s="2"/>
      <c r="C456" s="2"/>
      <c r="D456" s="24"/>
      <c r="E456" s="2"/>
      <c r="F456" s="2"/>
      <c r="G456" s="2"/>
      <c r="H456" s="2"/>
    </row>
    <row r="457" ht="21.0" customHeight="1">
      <c r="A457" s="1"/>
      <c r="B457" s="2"/>
      <c r="C457" s="2"/>
      <c r="D457" s="24"/>
      <c r="E457" s="2"/>
      <c r="F457" s="2"/>
      <c r="G457" s="2"/>
      <c r="H457" s="2"/>
    </row>
    <row r="458" ht="21.0" customHeight="1">
      <c r="A458" s="1"/>
      <c r="B458" s="2"/>
      <c r="C458" s="2"/>
      <c r="D458" s="24"/>
      <c r="E458" s="2"/>
      <c r="F458" s="2"/>
      <c r="G458" s="2"/>
      <c r="H458" s="2"/>
    </row>
    <row r="459" ht="21.0" customHeight="1">
      <c r="A459" s="1"/>
      <c r="B459" s="2"/>
      <c r="C459" s="2"/>
      <c r="D459" s="24"/>
      <c r="E459" s="2"/>
      <c r="F459" s="2"/>
      <c r="G459" s="2"/>
      <c r="H459" s="2"/>
    </row>
    <row r="460" ht="21.0" customHeight="1">
      <c r="A460" s="1"/>
      <c r="B460" s="2"/>
      <c r="C460" s="2"/>
      <c r="D460" s="24"/>
      <c r="E460" s="2"/>
      <c r="F460" s="2"/>
      <c r="G460" s="2"/>
      <c r="H460" s="2"/>
    </row>
    <row r="461" ht="21.0" customHeight="1">
      <c r="A461" s="1"/>
      <c r="B461" s="2"/>
      <c r="C461" s="2"/>
      <c r="D461" s="24"/>
      <c r="E461" s="2"/>
      <c r="F461" s="2"/>
      <c r="G461" s="2"/>
      <c r="H461" s="2"/>
    </row>
    <row r="462" ht="21.0" customHeight="1">
      <c r="A462" s="1"/>
      <c r="B462" s="2"/>
      <c r="C462" s="2"/>
      <c r="D462" s="24"/>
      <c r="E462" s="2"/>
      <c r="F462" s="2"/>
      <c r="G462" s="2"/>
      <c r="H462" s="2"/>
    </row>
    <row r="463" ht="21.0" customHeight="1">
      <c r="A463" s="1"/>
      <c r="B463" s="2"/>
      <c r="C463" s="2"/>
      <c r="D463" s="24"/>
      <c r="E463" s="2"/>
      <c r="F463" s="2"/>
      <c r="G463" s="2"/>
      <c r="H463" s="2"/>
    </row>
    <row r="464" ht="21.0" customHeight="1">
      <c r="A464" s="1"/>
      <c r="B464" s="2"/>
      <c r="C464" s="2"/>
      <c r="D464" s="24"/>
      <c r="E464" s="2"/>
      <c r="F464" s="2"/>
      <c r="G464" s="2"/>
      <c r="H464" s="2"/>
    </row>
    <row r="465" ht="21.0" customHeight="1">
      <c r="A465" s="1"/>
      <c r="B465" s="2"/>
      <c r="C465" s="2"/>
      <c r="D465" s="24"/>
      <c r="E465" s="2"/>
      <c r="F465" s="2"/>
      <c r="G465" s="2"/>
      <c r="H465" s="2"/>
    </row>
    <row r="466" ht="21.0" customHeight="1">
      <c r="A466" s="1"/>
      <c r="B466" s="2"/>
      <c r="C466" s="2"/>
      <c r="D466" s="24"/>
      <c r="E466" s="2"/>
      <c r="F466" s="2"/>
      <c r="G466" s="2"/>
      <c r="H466" s="2"/>
    </row>
    <row r="467" ht="21.0" customHeight="1">
      <c r="A467" s="1"/>
      <c r="B467" s="2"/>
      <c r="C467" s="2"/>
      <c r="D467" s="24"/>
      <c r="E467" s="2"/>
      <c r="F467" s="2"/>
      <c r="G467" s="2"/>
      <c r="H467" s="2"/>
    </row>
    <row r="468" ht="21.0" customHeight="1">
      <c r="A468" s="1"/>
      <c r="B468" s="2"/>
      <c r="C468" s="2"/>
      <c r="D468" s="24"/>
      <c r="E468" s="2"/>
      <c r="F468" s="2"/>
      <c r="G468" s="2"/>
      <c r="H468" s="2"/>
    </row>
    <row r="469" ht="21.0" customHeight="1">
      <c r="A469" s="1"/>
      <c r="B469" s="2"/>
      <c r="C469" s="2"/>
      <c r="D469" s="24"/>
      <c r="E469" s="2"/>
      <c r="F469" s="2"/>
      <c r="G469" s="2"/>
      <c r="H469" s="2"/>
    </row>
    <row r="470" ht="21.0" customHeight="1">
      <c r="A470" s="1"/>
      <c r="B470" s="2"/>
      <c r="C470" s="2"/>
      <c r="D470" s="24"/>
      <c r="E470" s="2"/>
      <c r="F470" s="2"/>
      <c r="G470" s="2"/>
      <c r="H470" s="2"/>
    </row>
    <row r="471" ht="21.0" customHeight="1">
      <c r="A471" s="1"/>
      <c r="B471" s="2"/>
      <c r="C471" s="2"/>
      <c r="D471" s="24"/>
      <c r="E471" s="2"/>
      <c r="F471" s="2"/>
      <c r="G471" s="2"/>
      <c r="H471" s="2"/>
    </row>
    <row r="472" ht="21.0" customHeight="1">
      <c r="A472" s="1"/>
      <c r="B472" s="2"/>
      <c r="C472" s="2"/>
      <c r="D472" s="24"/>
      <c r="E472" s="2"/>
      <c r="F472" s="2"/>
      <c r="G472" s="2"/>
      <c r="H472" s="2"/>
    </row>
    <row r="473" ht="21.0" customHeight="1">
      <c r="A473" s="1"/>
      <c r="B473" s="2"/>
      <c r="C473" s="2"/>
      <c r="D473" s="24"/>
      <c r="E473" s="2"/>
      <c r="F473" s="2"/>
      <c r="G473" s="2"/>
      <c r="H473" s="2"/>
    </row>
    <row r="474" ht="21.0" customHeight="1">
      <c r="A474" s="1"/>
      <c r="B474" s="2"/>
      <c r="C474" s="2"/>
      <c r="D474" s="24"/>
      <c r="E474" s="2"/>
      <c r="F474" s="2"/>
      <c r="G474" s="2"/>
      <c r="H474" s="2"/>
    </row>
    <row r="475" ht="21.0" customHeight="1">
      <c r="A475" s="1"/>
      <c r="B475" s="2"/>
      <c r="C475" s="2"/>
      <c r="D475" s="24"/>
      <c r="E475" s="2"/>
      <c r="F475" s="2"/>
      <c r="G475" s="2"/>
      <c r="H475" s="2"/>
    </row>
    <row r="476" ht="21.0" customHeight="1">
      <c r="A476" s="1"/>
      <c r="B476" s="2"/>
      <c r="C476" s="2"/>
      <c r="D476" s="24"/>
      <c r="E476" s="2"/>
      <c r="F476" s="2"/>
      <c r="G476" s="2"/>
      <c r="H476" s="2"/>
    </row>
    <row r="477" ht="21.0" customHeight="1">
      <c r="A477" s="1"/>
      <c r="B477" s="2"/>
      <c r="C477" s="2"/>
      <c r="D477" s="24"/>
      <c r="E477" s="2"/>
      <c r="F477" s="2"/>
      <c r="G477" s="2"/>
      <c r="H477" s="2"/>
    </row>
    <row r="478" ht="21.0" customHeight="1">
      <c r="A478" s="1"/>
      <c r="B478" s="2"/>
      <c r="C478" s="2"/>
      <c r="D478" s="24"/>
      <c r="E478" s="2"/>
      <c r="F478" s="2"/>
      <c r="G478" s="2"/>
      <c r="H478" s="2"/>
    </row>
    <row r="479" ht="21.0" customHeight="1">
      <c r="A479" s="1"/>
      <c r="B479" s="2"/>
      <c r="C479" s="2"/>
      <c r="D479" s="24"/>
      <c r="E479" s="2"/>
      <c r="F479" s="2"/>
      <c r="G479" s="2"/>
      <c r="H479" s="2"/>
    </row>
    <row r="480" ht="21.0" customHeight="1">
      <c r="A480" s="1"/>
      <c r="B480" s="2"/>
      <c r="C480" s="2"/>
      <c r="D480" s="24"/>
      <c r="E480" s="2"/>
      <c r="F480" s="2"/>
      <c r="G480" s="2"/>
      <c r="H480" s="2"/>
    </row>
    <row r="481" ht="21.0" customHeight="1">
      <c r="A481" s="1"/>
      <c r="B481" s="2"/>
      <c r="C481" s="2"/>
      <c r="D481" s="24"/>
      <c r="E481" s="2"/>
      <c r="F481" s="2"/>
      <c r="G481" s="2"/>
      <c r="H481" s="2"/>
    </row>
    <row r="482" ht="21.0" customHeight="1">
      <c r="A482" s="1"/>
      <c r="B482" s="2"/>
      <c r="C482" s="2"/>
      <c r="D482" s="24"/>
      <c r="E482" s="2"/>
      <c r="F482" s="2"/>
      <c r="G482" s="2"/>
      <c r="H482" s="2"/>
    </row>
    <row r="483" ht="21.0" customHeight="1">
      <c r="A483" s="1"/>
      <c r="B483" s="2"/>
      <c r="C483" s="2"/>
      <c r="D483" s="24"/>
      <c r="E483" s="2"/>
      <c r="F483" s="2"/>
      <c r="G483" s="2"/>
      <c r="H483" s="2"/>
    </row>
    <row r="484" ht="21.0" customHeight="1">
      <c r="A484" s="1"/>
      <c r="B484" s="2"/>
      <c r="C484" s="2"/>
      <c r="D484" s="24"/>
      <c r="E484" s="2"/>
      <c r="F484" s="2"/>
      <c r="G484" s="2"/>
      <c r="H484" s="2"/>
    </row>
    <row r="485" ht="21.0" customHeight="1">
      <c r="A485" s="1"/>
      <c r="B485" s="2"/>
      <c r="C485" s="2"/>
      <c r="D485" s="24"/>
      <c r="E485" s="2"/>
      <c r="F485" s="2"/>
      <c r="G485" s="2"/>
      <c r="H485" s="2"/>
    </row>
    <row r="486" ht="21.0" customHeight="1">
      <c r="A486" s="1"/>
      <c r="B486" s="2"/>
      <c r="C486" s="2"/>
      <c r="D486" s="24"/>
      <c r="E486" s="2"/>
      <c r="F486" s="2"/>
      <c r="G486" s="2"/>
      <c r="H486" s="2"/>
    </row>
    <row r="487" ht="21.0" customHeight="1">
      <c r="A487" s="1"/>
      <c r="B487" s="2"/>
      <c r="C487" s="2"/>
      <c r="D487" s="24"/>
      <c r="E487" s="2"/>
      <c r="F487" s="2"/>
      <c r="G487" s="2"/>
      <c r="H487" s="2"/>
    </row>
    <row r="488" ht="21.0" customHeight="1">
      <c r="A488" s="1"/>
      <c r="B488" s="2"/>
      <c r="C488" s="2"/>
      <c r="D488" s="24"/>
      <c r="E488" s="2"/>
      <c r="F488" s="2"/>
      <c r="G488" s="2"/>
      <c r="H488" s="2"/>
    </row>
    <row r="489" ht="21.0" customHeight="1">
      <c r="A489" s="1"/>
      <c r="B489" s="2"/>
      <c r="C489" s="2"/>
      <c r="D489" s="24"/>
      <c r="E489" s="2"/>
      <c r="F489" s="2"/>
      <c r="G489" s="2"/>
      <c r="H489" s="2"/>
    </row>
    <row r="490" ht="21.0" customHeight="1">
      <c r="A490" s="1"/>
      <c r="B490" s="2"/>
      <c r="C490" s="2"/>
      <c r="D490" s="24"/>
      <c r="E490" s="2"/>
      <c r="F490" s="2"/>
      <c r="G490" s="2"/>
      <c r="H490" s="2"/>
    </row>
    <row r="491" ht="21.0" customHeight="1">
      <c r="A491" s="1"/>
      <c r="B491" s="2"/>
      <c r="C491" s="2"/>
      <c r="D491" s="24"/>
      <c r="E491" s="2"/>
      <c r="F491" s="2"/>
      <c r="G491" s="2"/>
      <c r="H491" s="2"/>
    </row>
    <row r="492" ht="21.0" customHeight="1">
      <c r="A492" s="1"/>
      <c r="B492" s="2"/>
      <c r="C492" s="2"/>
      <c r="D492" s="24"/>
      <c r="E492" s="2"/>
      <c r="F492" s="2"/>
      <c r="G492" s="2"/>
      <c r="H492" s="2"/>
    </row>
    <row r="493" ht="21.0" customHeight="1">
      <c r="A493" s="1"/>
      <c r="B493" s="2"/>
      <c r="C493" s="2"/>
      <c r="D493" s="24"/>
      <c r="E493" s="2"/>
      <c r="F493" s="2"/>
      <c r="G493" s="2"/>
      <c r="H493" s="2"/>
    </row>
    <row r="494" ht="21.0" customHeight="1">
      <c r="A494" s="1"/>
      <c r="B494" s="2"/>
      <c r="C494" s="2"/>
      <c r="D494" s="24"/>
      <c r="E494" s="2"/>
      <c r="F494" s="2"/>
      <c r="G494" s="2"/>
      <c r="H494" s="2"/>
    </row>
    <row r="495" ht="21.0" customHeight="1">
      <c r="A495" s="1"/>
      <c r="B495" s="2"/>
      <c r="C495" s="2"/>
      <c r="D495" s="24"/>
      <c r="E495" s="2"/>
      <c r="F495" s="2"/>
      <c r="G495" s="2"/>
      <c r="H495" s="2"/>
    </row>
    <row r="496" ht="21.0" customHeight="1">
      <c r="A496" s="1"/>
      <c r="B496" s="2"/>
      <c r="C496" s="2"/>
      <c r="D496" s="24"/>
      <c r="E496" s="2"/>
      <c r="F496" s="2"/>
      <c r="G496" s="2"/>
      <c r="H496" s="2"/>
    </row>
    <row r="497" ht="21.0" customHeight="1">
      <c r="A497" s="1"/>
      <c r="B497" s="2"/>
      <c r="C497" s="2"/>
      <c r="D497" s="24"/>
      <c r="E497" s="2"/>
      <c r="F497" s="2"/>
      <c r="G497" s="2"/>
      <c r="H497" s="2"/>
    </row>
    <row r="498" ht="21.0" customHeight="1">
      <c r="A498" s="1"/>
      <c r="B498" s="2"/>
      <c r="C498" s="2"/>
      <c r="D498" s="24"/>
      <c r="E498" s="2"/>
      <c r="F498" s="2"/>
      <c r="G498" s="2"/>
      <c r="H498" s="2"/>
    </row>
    <row r="499" ht="21.0" customHeight="1">
      <c r="A499" s="1"/>
      <c r="B499" s="2"/>
      <c r="C499" s="2"/>
      <c r="D499" s="24"/>
      <c r="E499" s="2"/>
      <c r="F499" s="2"/>
      <c r="G499" s="2"/>
      <c r="H499" s="2"/>
    </row>
    <row r="500" ht="21.0" customHeight="1">
      <c r="A500" s="1"/>
      <c r="B500" s="2"/>
      <c r="C500" s="2"/>
      <c r="D500" s="24"/>
      <c r="E500" s="2"/>
      <c r="F500" s="2"/>
      <c r="G500" s="2"/>
      <c r="H500" s="2"/>
    </row>
    <row r="501" ht="21.0" customHeight="1">
      <c r="A501" s="1"/>
      <c r="B501" s="2"/>
      <c r="C501" s="2"/>
      <c r="D501" s="24"/>
      <c r="E501" s="2"/>
      <c r="F501" s="2"/>
      <c r="G501" s="2"/>
      <c r="H501" s="2"/>
    </row>
    <row r="502" ht="21.0" customHeight="1">
      <c r="A502" s="1"/>
      <c r="B502" s="2"/>
      <c r="C502" s="2"/>
      <c r="D502" s="24"/>
      <c r="E502" s="2"/>
      <c r="F502" s="2"/>
      <c r="G502" s="2"/>
      <c r="H502" s="2"/>
    </row>
    <row r="503" ht="21.0" customHeight="1">
      <c r="A503" s="1"/>
      <c r="B503" s="2"/>
      <c r="C503" s="2"/>
      <c r="D503" s="24"/>
      <c r="E503" s="2"/>
      <c r="F503" s="2"/>
      <c r="G503" s="2"/>
      <c r="H503" s="2"/>
    </row>
    <row r="504" ht="21.0" customHeight="1">
      <c r="A504" s="1"/>
      <c r="B504" s="2"/>
      <c r="C504" s="2"/>
      <c r="D504" s="24"/>
      <c r="E504" s="2"/>
      <c r="F504" s="2"/>
      <c r="G504" s="2"/>
      <c r="H504" s="2"/>
    </row>
    <row r="505" ht="21.0" customHeight="1">
      <c r="A505" s="1"/>
      <c r="B505" s="2"/>
      <c r="C505" s="2"/>
      <c r="D505" s="24"/>
      <c r="E505" s="2"/>
      <c r="F505" s="2"/>
      <c r="G505" s="2"/>
      <c r="H505" s="2"/>
    </row>
    <row r="506" ht="21.0" customHeight="1">
      <c r="A506" s="1"/>
      <c r="B506" s="2"/>
      <c r="C506" s="2"/>
      <c r="D506" s="24"/>
      <c r="E506" s="2"/>
      <c r="F506" s="2"/>
      <c r="G506" s="2"/>
      <c r="H506" s="2"/>
    </row>
    <row r="507" ht="21.0" customHeight="1">
      <c r="A507" s="1"/>
      <c r="B507" s="2"/>
      <c r="C507" s="2"/>
      <c r="D507" s="24"/>
      <c r="E507" s="2"/>
      <c r="F507" s="2"/>
      <c r="G507" s="2"/>
      <c r="H507" s="2"/>
    </row>
    <row r="508" ht="21.0" customHeight="1">
      <c r="A508" s="1"/>
      <c r="B508" s="2"/>
      <c r="C508" s="2"/>
      <c r="D508" s="24"/>
      <c r="E508" s="2"/>
      <c r="F508" s="2"/>
      <c r="G508" s="2"/>
      <c r="H508" s="2"/>
    </row>
    <row r="509" ht="21.0" customHeight="1">
      <c r="A509" s="1"/>
      <c r="B509" s="2"/>
      <c r="C509" s="2"/>
      <c r="D509" s="24"/>
      <c r="E509" s="2"/>
      <c r="F509" s="2"/>
      <c r="G509" s="2"/>
      <c r="H509" s="2"/>
    </row>
    <row r="510" ht="21.0" customHeight="1">
      <c r="A510" s="1"/>
      <c r="B510" s="2"/>
      <c r="C510" s="2"/>
      <c r="D510" s="24"/>
      <c r="E510" s="2"/>
      <c r="F510" s="2"/>
      <c r="G510" s="2"/>
      <c r="H510" s="2"/>
    </row>
    <row r="511" ht="21.0" customHeight="1">
      <c r="A511" s="1"/>
      <c r="B511" s="2"/>
      <c r="C511" s="2"/>
      <c r="D511" s="24"/>
      <c r="E511" s="2"/>
      <c r="F511" s="2"/>
      <c r="G511" s="2"/>
      <c r="H511" s="2"/>
    </row>
    <row r="512" ht="21.0" customHeight="1">
      <c r="A512" s="1"/>
      <c r="B512" s="2"/>
      <c r="C512" s="2"/>
      <c r="D512" s="24"/>
      <c r="E512" s="2"/>
      <c r="F512" s="2"/>
      <c r="G512" s="2"/>
      <c r="H512" s="2"/>
    </row>
    <row r="513" ht="21.0" customHeight="1">
      <c r="A513" s="1"/>
      <c r="B513" s="2"/>
      <c r="C513" s="2"/>
      <c r="D513" s="24"/>
      <c r="E513" s="2"/>
      <c r="F513" s="2"/>
      <c r="G513" s="2"/>
      <c r="H513" s="2"/>
    </row>
    <row r="514" ht="21.0" customHeight="1">
      <c r="A514" s="1"/>
      <c r="B514" s="2"/>
      <c r="C514" s="2"/>
      <c r="D514" s="24"/>
      <c r="E514" s="2"/>
      <c r="F514" s="2"/>
      <c r="G514" s="2"/>
      <c r="H514" s="2"/>
    </row>
    <row r="515" ht="21.0" customHeight="1">
      <c r="A515" s="1"/>
      <c r="B515" s="2"/>
      <c r="C515" s="2"/>
      <c r="D515" s="24"/>
      <c r="E515" s="2"/>
      <c r="F515" s="2"/>
      <c r="G515" s="2"/>
      <c r="H515" s="2"/>
    </row>
    <row r="516" ht="21.0" customHeight="1">
      <c r="A516" s="1"/>
      <c r="B516" s="2"/>
      <c r="C516" s="2"/>
      <c r="D516" s="24"/>
      <c r="E516" s="2"/>
      <c r="F516" s="2"/>
      <c r="G516" s="2"/>
      <c r="H516" s="2"/>
    </row>
    <row r="517" ht="21.0" customHeight="1">
      <c r="A517" s="1"/>
      <c r="B517" s="2"/>
      <c r="C517" s="2"/>
      <c r="D517" s="24"/>
      <c r="E517" s="2"/>
      <c r="F517" s="2"/>
      <c r="G517" s="2"/>
      <c r="H517" s="2"/>
    </row>
    <row r="518" ht="21.0" customHeight="1">
      <c r="A518" s="1"/>
      <c r="B518" s="2"/>
      <c r="C518" s="2"/>
      <c r="D518" s="24"/>
      <c r="E518" s="2"/>
      <c r="F518" s="2"/>
      <c r="G518" s="2"/>
      <c r="H518" s="2"/>
    </row>
    <row r="519" ht="21.0" customHeight="1">
      <c r="A519" s="1"/>
      <c r="B519" s="2"/>
      <c r="C519" s="2"/>
      <c r="D519" s="24"/>
      <c r="E519" s="2"/>
      <c r="F519" s="2"/>
      <c r="G519" s="2"/>
      <c r="H519" s="2"/>
    </row>
    <row r="520" ht="21.0" customHeight="1">
      <c r="A520" s="1"/>
      <c r="B520" s="2"/>
      <c r="C520" s="2"/>
      <c r="D520" s="24"/>
      <c r="E520" s="2"/>
      <c r="F520" s="2"/>
      <c r="G520" s="2"/>
      <c r="H520" s="2"/>
    </row>
    <row r="521" ht="21.0" customHeight="1">
      <c r="A521" s="1"/>
      <c r="B521" s="2"/>
      <c r="C521" s="2"/>
      <c r="D521" s="24"/>
      <c r="E521" s="2"/>
      <c r="F521" s="2"/>
      <c r="G521" s="2"/>
      <c r="H521" s="2"/>
    </row>
    <row r="522" ht="21.0" customHeight="1">
      <c r="A522" s="1"/>
      <c r="B522" s="2"/>
      <c r="C522" s="2"/>
      <c r="D522" s="24"/>
      <c r="E522" s="2"/>
      <c r="F522" s="2"/>
      <c r="G522" s="2"/>
      <c r="H522" s="2"/>
    </row>
    <row r="523" ht="21.0" customHeight="1">
      <c r="A523" s="1"/>
      <c r="B523" s="2"/>
      <c r="C523" s="2"/>
      <c r="D523" s="24"/>
      <c r="E523" s="2"/>
      <c r="F523" s="2"/>
      <c r="G523" s="2"/>
      <c r="H523" s="2"/>
    </row>
    <row r="524" ht="21.0" customHeight="1">
      <c r="A524" s="1"/>
      <c r="B524" s="2"/>
      <c r="C524" s="2"/>
      <c r="D524" s="24"/>
      <c r="E524" s="2"/>
      <c r="F524" s="2"/>
      <c r="G524" s="2"/>
      <c r="H524" s="2"/>
    </row>
    <row r="525" ht="21.0" customHeight="1">
      <c r="A525" s="1"/>
      <c r="B525" s="2"/>
      <c r="C525" s="2"/>
      <c r="D525" s="24"/>
      <c r="E525" s="2"/>
      <c r="F525" s="2"/>
      <c r="G525" s="2"/>
      <c r="H525" s="2"/>
    </row>
    <row r="526" ht="21.0" customHeight="1">
      <c r="A526" s="1"/>
      <c r="B526" s="2"/>
      <c r="C526" s="2"/>
      <c r="D526" s="24"/>
      <c r="E526" s="2"/>
      <c r="F526" s="2"/>
      <c r="G526" s="2"/>
      <c r="H526" s="2"/>
    </row>
    <row r="527" ht="21.0" customHeight="1">
      <c r="A527" s="1"/>
      <c r="B527" s="2"/>
      <c r="C527" s="2"/>
      <c r="D527" s="24"/>
      <c r="E527" s="2"/>
      <c r="F527" s="2"/>
      <c r="G527" s="2"/>
      <c r="H527" s="2"/>
    </row>
    <row r="528" ht="21.0" customHeight="1">
      <c r="A528" s="1"/>
      <c r="B528" s="2"/>
      <c r="C528" s="2"/>
      <c r="D528" s="24"/>
      <c r="E528" s="2"/>
      <c r="F528" s="2"/>
      <c r="G528" s="2"/>
      <c r="H528" s="2"/>
    </row>
    <row r="529" ht="21.0" customHeight="1">
      <c r="A529" s="1"/>
      <c r="B529" s="2"/>
      <c r="C529" s="2"/>
      <c r="D529" s="24"/>
      <c r="E529" s="2"/>
      <c r="F529" s="2"/>
      <c r="G529" s="2"/>
      <c r="H529" s="2"/>
    </row>
    <row r="530" ht="21.0" customHeight="1">
      <c r="A530" s="1"/>
      <c r="B530" s="2"/>
      <c r="C530" s="2"/>
      <c r="D530" s="24"/>
      <c r="E530" s="2"/>
      <c r="F530" s="2"/>
      <c r="G530" s="2"/>
      <c r="H530" s="2"/>
    </row>
    <row r="531" ht="21.0" customHeight="1">
      <c r="A531" s="1"/>
      <c r="B531" s="2"/>
      <c r="C531" s="2"/>
      <c r="D531" s="24"/>
      <c r="E531" s="2"/>
      <c r="F531" s="2"/>
      <c r="G531" s="2"/>
      <c r="H531" s="2"/>
    </row>
    <row r="532" ht="21.0" customHeight="1">
      <c r="A532" s="1"/>
      <c r="B532" s="2"/>
      <c r="C532" s="2"/>
      <c r="D532" s="24"/>
      <c r="E532" s="2"/>
      <c r="F532" s="2"/>
      <c r="G532" s="2"/>
      <c r="H532" s="2"/>
    </row>
    <row r="533" ht="21.0" customHeight="1">
      <c r="A533" s="1"/>
      <c r="B533" s="2"/>
      <c r="C533" s="2"/>
      <c r="D533" s="24"/>
      <c r="E533" s="2"/>
      <c r="F533" s="2"/>
      <c r="G533" s="2"/>
      <c r="H533" s="2"/>
    </row>
    <row r="534" ht="21.0" customHeight="1">
      <c r="A534" s="1"/>
      <c r="B534" s="2"/>
      <c r="C534" s="2"/>
      <c r="D534" s="24"/>
      <c r="E534" s="2"/>
      <c r="F534" s="2"/>
      <c r="G534" s="2"/>
      <c r="H534" s="2"/>
    </row>
    <row r="535" ht="21.0" customHeight="1">
      <c r="A535" s="1"/>
      <c r="B535" s="2"/>
      <c r="C535" s="2"/>
      <c r="D535" s="24"/>
      <c r="E535" s="2"/>
      <c r="F535" s="2"/>
      <c r="G535" s="2"/>
      <c r="H535" s="2"/>
    </row>
    <row r="536" ht="21.0" customHeight="1">
      <c r="A536" s="1"/>
      <c r="B536" s="2"/>
      <c r="C536" s="2"/>
      <c r="D536" s="24"/>
      <c r="E536" s="2"/>
      <c r="F536" s="2"/>
      <c r="G536" s="2"/>
      <c r="H536" s="2"/>
    </row>
    <row r="537" ht="21.0" customHeight="1">
      <c r="A537" s="1"/>
      <c r="B537" s="2"/>
      <c r="C537" s="2"/>
      <c r="D537" s="24"/>
      <c r="E537" s="2"/>
      <c r="F537" s="2"/>
      <c r="G537" s="2"/>
      <c r="H537" s="2"/>
    </row>
    <row r="538" ht="21.0" customHeight="1">
      <c r="A538" s="1"/>
      <c r="B538" s="2"/>
      <c r="C538" s="2"/>
      <c r="D538" s="24"/>
      <c r="E538" s="2"/>
      <c r="F538" s="2"/>
      <c r="G538" s="2"/>
      <c r="H538" s="2"/>
    </row>
    <row r="539" ht="21.0" customHeight="1">
      <c r="A539" s="1"/>
      <c r="B539" s="2"/>
      <c r="C539" s="2"/>
      <c r="D539" s="24"/>
      <c r="E539" s="2"/>
      <c r="F539" s="2"/>
      <c r="G539" s="2"/>
      <c r="H539" s="2"/>
    </row>
    <row r="540" ht="21.0" customHeight="1">
      <c r="A540" s="1"/>
      <c r="B540" s="2"/>
      <c r="C540" s="2"/>
      <c r="D540" s="24"/>
      <c r="E540" s="2"/>
      <c r="F540" s="2"/>
      <c r="G540" s="2"/>
      <c r="H540" s="2"/>
    </row>
    <row r="541" ht="21.0" customHeight="1">
      <c r="A541" s="1"/>
      <c r="B541" s="2"/>
      <c r="C541" s="2"/>
      <c r="D541" s="24"/>
      <c r="E541" s="2"/>
      <c r="F541" s="2"/>
      <c r="G541" s="2"/>
      <c r="H541" s="2"/>
    </row>
    <row r="542" ht="21.0" customHeight="1">
      <c r="A542" s="1"/>
      <c r="B542" s="2"/>
      <c r="C542" s="2"/>
      <c r="D542" s="24"/>
      <c r="E542" s="2"/>
      <c r="F542" s="2"/>
      <c r="G542" s="2"/>
      <c r="H542" s="2"/>
    </row>
    <row r="543" ht="21.0" customHeight="1">
      <c r="A543" s="1"/>
      <c r="B543" s="2"/>
      <c r="C543" s="2"/>
      <c r="D543" s="24"/>
      <c r="E543" s="2"/>
      <c r="F543" s="2"/>
      <c r="G543" s="2"/>
      <c r="H543" s="2"/>
    </row>
    <row r="544" ht="21.0" customHeight="1">
      <c r="A544" s="1"/>
      <c r="B544" s="2"/>
      <c r="C544" s="2"/>
      <c r="D544" s="24"/>
      <c r="E544" s="2"/>
      <c r="F544" s="2"/>
      <c r="G544" s="2"/>
      <c r="H544" s="2"/>
    </row>
    <row r="545" ht="21.0" customHeight="1">
      <c r="A545" s="1"/>
      <c r="B545" s="2"/>
      <c r="C545" s="2"/>
      <c r="D545" s="24"/>
      <c r="E545" s="2"/>
      <c r="F545" s="2"/>
      <c r="G545" s="2"/>
      <c r="H545" s="2"/>
    </row>
    <row r="546" ht="21.0" customHeight="1">
      <c r="A546" s="1"/>
      <c r="B546" s="2"/>
      <c r="C546" s="2"/>
      <c r="D546" s="24"/>
      <c r="E546" s="2"/>
      <c r="F546" s="2"/>
      <c r="G546" s="2"/>
      <c r="H546" s="2"/>
    </row>
    <row r="547" ht="21.0" customHeight="1">
      <c r="A547" s="1"/>
      <c r="B547" s="2"/>
      <c r="C547" s="2"/>
      <c r="D547" s="24"/>
      <c r="E547" s="2"/>
      <c r="F547" s="2"/>
      <c r="G547" s="2"/>
      <c r="H547" s="2"/>
    </row>
    <row r="548" ht="21.0" customHeight="1">
      <c r="A548" s="1"/>
      <c r="B548" s="2"/>
      <c r="C548" s="2"/>
      <c r="D548" s="24"/>
      <c r="E548" s="2"/>
      <c r="F548" s="2"/>
      <c r="G548" s="2"/>
      <c r="H548" s="2"/>
    </row>
    <row r="549" ht="21.0" customHeight="1">
      <c r="A549" s="1"/>
      <c r="B549" s="2"/>
      <c r="C549" s="2"/>
      <c r="D549" s="24"/>
      <c r="E549" s="2"/>
      <c r="F549" s="2"/>
      <c r="G549" s="2"/>
      <c r="H549" s="2"/>
    </row>
    <row r="550" ht="21.0" customHeight="1">
      <c r="A550" s="1"/>
      <c r="B550" s="2"/>
      <c r="C550" s="2"/>
      <c r="D550" s="24"/>
      <c r="E550" s="2"/>
      <c r="F550" s="2"/>
      <c r="G550" s="2"/>
      <c r="H550" s="2"/>
    </row>
    <row r="551" ht="21.0" customHeight="1">
      <c r="A551" s="1"/>
      <c r="B551" s="2"/>
      <c r="C551" s="2"/>
      <c r="D551" s="24"/>
      <c r="E551" s="2"/>
      <c r="F551" s="2"/>
      <c r="G551" s="2"/>
      <c r="H551" s="2"/>
    </row>
    <row r="552" ht="21.0" customHeight="1">
      <c r="A552" s="1"/>
      <c r="B552" s="2"/>
      <c r="C552" s="2"/>
      <c r="D552" s="24"/>
      <c r="E552" s="2"/>
      <c r="F552" s="2"/>
      <c r="G552" s="2"/>
      <c r="H552" s="2"/>
    </row>
    <row r="553" ht="21.0" customHeight="1">
      <c r="A553" s="1"/>
      <c r="B553" s="2"/>
      <c r="C553" s="2"/>
      <c r="D553" s="24"/>
      <c r="E553" s="2"/>
      <c r="F553" s="2"/>
      <c r="G553" s="2"/>
      <c r="H553" s="2"/>
    </row>
    <row r="554" ht="21.0" customHeight="1">
      <c r="A554" s="1"/>
      <c r="B554" s="2"/>
      <c r="C554" s="2"/>
      <c r="D554" s="24"/>
      <c r="E554" s="2"/>
      <c r="F554" s="2"/>
      <c r="G554" s="2"/>
      <c r="H554" s="2"/>
    </row>
    <row r="555" ht="21.0" customHeight="1">
      <c r="A555" s="1"/>
      <c r="B555" s="2"/>
      <c r="C555" s="2"/>
      <c r="D555" s="24"/>
      <c r="E555" s="2"/>
      <c r="F555" s="2"/>
      <c r="G555" s="2"/>
      <c r="H555" s="2"/>
    </row>
    <row r="556" ht="21.0" customHeight="1">
      <c r="A556" s="1"/>
      <c r="B556" s="2"/>
      <c r="C556" s="2"/>
      <c r="D556" s="24"/>
      <c r="E556" s="2"/>
      <c r="F556" s="2"/>
      <c r="G556" s="2"/>
      <c r="H556" s="2"/>
    </row>
    <row r="557" ht="21.0" customHeight="1">
      <c r="A557" s="1"/>
      <c r="B557" s="2"/>
      <c r="C557" s="2"/>
      <c r="D557" s="24"/>
      <c r="E557" s="2"/>
      <c r="F557" s="2"/>
      <c r="G557" s="2"/>
      <c r="H557" s="2"/>
    </row>
    <row r="558" ht="21.0" customHeight="1">
      <c r="A558" s="1"/>
      <c r="B558" s="2"/>
      <c r="C558" s="2"/>
      <c r="D558" s="24"/>
      <c r="E558" s="2"/>
      <c r="F558" s="2"/>
      <c r="G558" s="2"/>
      <c r="H558" s="2"/>
    </row>
    <row r="559" ht="21.0" customHeight="1">
      <c r="A559" s="1"/>
      <c r="B559" s="2"/>
      <c r="C559" s="2"/>
      <c r="D559" s="24"/>
      <c r="E559" s="2"/>
      <c r="F559" s="2"/>
      <c r="G559" s="2"/>
      <c r="H559" s="2"/>
    </row>
    <row r="560" ht="21.0" customHeight="1">
      <c r="A560" s="1"/>
      <c r="B560" s="2"/>
      <c r="C560" s="2"/>
      <c r="D560" s="24"/>
      <c r="E560" s="2"/>
      <c r="F560" s="2"/>
      <c r="G560" s="2"/>
      <c r="H560" s="2"/>
    </row>
    <row r="561" ht="21.0" customHeight="1">
      <c r="A561" s="1"/>
      <c r="B561" s="2"/>
      <c r="C561" s="2"/>
      <c r="D561" s="24"/>
      <c r="E561" s="2"/>
      <c r="F561" s="2"/>
      <c r="G561" s="2"/>
      <c r="H561" s="2"/>
    </row>
    <row r="562" ht="21.0" customHeight="1">
      <c r="A562" s="1"/>
      <c r="B562" s="2"/>
      <c r="C562" s="2"/>
      <c r="D562" s="24"/>
      <c r="E562" s="2"/>
      <c r="F562" s="2"/>
      <c r="G562" s="2"/>
      <c r="H562" s="2"/>
    </row>
    <row r="563" ht="21.0" customHeight="1">
      <c r="A563" s="1"/>
      <c r="B563" s="2"/>
      <c r="C563" s="2"/>
      <c r="D563" s="24"/>
      <c r="E563" s="2"/>
      <c r="F563" s="2"/>
      <c r="G563" s="2"/>
      <c r="H563" s="2"/>
    </row>
    <row r="564" ht="21.0" customHeight="1">
      <c r="A564" s="1"/>
      <c r="B564" s="2"/>
      <c r="C564" s="2"/>
      <c r="D564" s="24"/>
      <c r="E564" s="2"/>
      <c r="F564" s="2"/>
      <c r="G564" s="2"/>
      <c r="H564" s="2"/>
    </row>
    <row r="565" ht="21.0" customHeight="1">
      <c r="A565" s="1"/>
      <c r="B565" s="2"/>
      <c r="C565" s="2"/>
      <c r="D565" s="24"/>
      <c r="E565" s="2"/>
      <c r="F565" s="2"/>
      <c r="G565" s="2"/>
      <c r="H565" s="2"/>
    </row>
    <row r="566" ht="21.0" customHeight="1">
      <c r="A566" s="1"/>
      <c r="B566" s="2"/>
      <c r="C566" s="2"/>
      <c r="D566" s="24"/>
      <c r="E566" s="2"/>
      <c r="F566" s="2"/>
      <c r="G566" s="2"/>
      <c r="H566" s="2"/>
    </row>
    <row r="567" ht="21.0" customHeight="1">
      <c r="A567" s="1"/>
      <c r="B567" s="2"/>
      <c r="C567" s="2"/>
      <c r="D567" s="24"/>
      <c r="E567" s="2"/>
      <c r="F567" s="2"/>
      <c r="G567" s="2"/>
      <c r="H567" s="2"/>
    </row>
    <row r="568" ht="21.0" customHeight="1">
      <c r="A568" s="1"/>
      <c r="B568" s="2"/>
      <c r="C568" s="2"/>
      <c r="D568" s="24"/>
      <c r="E568" s="2"/>
      <c r="F568" s="2"/>
      <c r="G568" s="2"/>
      <c r="H568" s="2"/>
    </row>
    <row r="569" ht="21.0" customHeight="1">
      <c r="A569" s="1"/>
      <c r="B569" s="2"/>
      <c r="C569" s="2"/>
      <c r="D569" s="24"/>
      <c r="E569" s="2"/>
      <c r="F569" s="2"/>
      <c r="G569" s="2"/>
      <c r="H569" s="2"/>
    </row>
    <row r="570" ht="21.0" customHeight="1">
      <c r="A570" s="1"/>
      <c r="B570" s="2"/>
      <c r="C570" s="2"/>
      <c r="D570" s="24"/>
      <c r="E570" s="2"/>
      <c r="F570" s="2"/>
      <c r="G570" s="2"/>
      <c r="H570" s="2"/>
    </row>
    <row r="571" ht="21.0" customHeight="1">
      <c r="A571" s="1"/>
      <c r="B571" s="2"/>
      <c r="C571" s="2"/>
      <c r="D571" s="24"/>
      <c r="E571" s="2"/>
      <c r="F571" s="2"/>
      <c r="G571" s="2"/>
      <c r="H571" s="2"/>
    </row>
    <row r="572" ht="21.0" customHeight="1">
      <c r="A572" s="1"/>
      <c r="B572" s="2"/>
      <c r="C572" s="2"/>
      <c r="D572" s="24"/>
      <c r="E572" s="2"/>
      <c r="F572" s="2"/>
      <c r="G572" s="2"/>
      <c r="H572" s="2"/>
    </row>
    <row r="573" ht="21.0" customHeight="1">
      <c r="A573" s="1"/>
      <c r="B573" s="2"/>
      <c r="C573" s="2"/>
      <c r="D573" s="24"/>
      <c r="E573" s="2"/>
      <c r="F573" s="2"/>
      <c r="G573" s="2"/>
      <c r="H573" s="2"/>
    </row>
    <row r="574" ht="21.0" customHeight="1">
      <c r="A574" s="1"/>
      <c r="B574" s="2"/>
      <c r="C574" s="2"/>
      <c r="D574" s="24"/>
      <c r="E574" s="2"/>
      <c r="F574" s="2"/>
      <c r="G574" s="2"/>
      <c r="H574" s="2"/>
    </row>
    <row r="575" ht="21.0" customHeight="1">
      <c r="A575" s="1"/>
      <c r="B575" s="2"/>
      <c r="C575" s="2"/>
      <c r="D575" s="24"/>
      <c r="E575" s="2"/>
      <c r="F575" s="2"/>
      <c r="G575" s="2"/>
      <c r="H575" s="2"/>
    </row>
    <row r="576" ht="21.0" customHeight="1">
      <c r="A576" s="1"/>
      <c r="B576" s="2"/>
      <c r="C576" s="2"/>
      <c r="D576" s="24"/>
      <c r="E576" s="2"/>
      <c r="F576" s="2"/>
      <c r="G576" s="2"/>
      <c r="H576" s="2"/>
    </row>
    <row r="577" ht="21.0" customHeight="1">
      <c r="A577" s="1"/>
      <c r="B577" s="2"/>
      <c r="C577" s="2"/>
      <c r="D577" s="24"/>
      <c r="E577" s="2"/>
      <c r="F577" s="2"/>
      <c r="G577" s="2"/>
      <c r="H577" s="2"/>
    </row>
    <row r="578" ht="21.0" customHeight="1">
      <c r="A578" s="1"/>
      <c r="B578" s="2"/>
      <c r="C578" s="2"/>
      <c r="D578" s="24"/>
      <c r="E578" s="2"/>
      <c r="F578" s="2"/>
      <c r="G578" s="2"/>
      <c r="H578" s="2"/>
    </row>
    <row r="579" ht="21.0" customHeight="1">
      <c r="A579" s="1"/>
      <c r="B579" s="2"/>
      <c r="C579" s="2"/>
      <c r="D579" s="24"/>
      <c r="E579" s="2"/>
      <c r="F579" s="2"/>
      <c r="G579" s="2"/>
      <c r="H579" s="2"/>
    </row>
    <row r="580" ht="21.0" customHeight="1">
      <c r="A580" s="1"/>
      <c r="B580" s="2"/>
      <c r="C580" s="2"/>
      <c r="D580" s="24"/>
      <c r="E580" s="2"/>
      <c r="F580" s="2"/>
      <c r="G580" s="2"/>
      <c r="H580" s="2"/>
    </row>
    <row r="581" ht="21.0" customHeight="1">
      <c r="A581" s="1"/>
      <c r="B581" s="2"/>
      <c r="C581" s="2"/>
      <c r="D581" s="24"/>
      <c r="E581" s="2"/>
      <c r="F581" s="2"/>
      <c r="G581" s="2"/>
      <c r="H581" s="2"/>
    </row>
    <row r="582" ht="21.0" customHeight="1">
      <c r="A582" s="1"/>
      <c r="B582" s="2"/>
      <c r="C582" s="2"/>
      <c r="D582" s="24"/>
      <c r="E582" s="2"/>
      <c r="F582" s="2"/>
      <c r="G582" s="2"/>
      <c r="H582" s="2"/>
    </row>
    <row r="583" ht="21.0" customHeight="1">
      <c r="A583" s="1"/>
      <c r="B583" s="2"/>
      <c r="C583" s="2"/>
      <c r="D583" s="24"/>
      <c r="E583" s="2"/>
      <c r="F583" s="2"/>
      <c r="G583" s="2"/>
      <c r="H583" s="2"/>
    </row>
    <row r="584" ht="21.0" customHeight="1">
      <c r="A584" s="1"/>
      <c r="B584" s="2"/>
      <c r="C584" s="2"/>
      <c r="D584" s="24"/>
      <c r="E584" s="2"/>
      <c r="F584" s="2"/>
      <c r="G584" s="2"/>
      <c r="H584" s="2"/>
    </row>
    <row r="585" ht="21.0" customHeight="1">
      <c r="A585" s="1"/>
      <c r="B585" s="2"/>
      <c r="C585" s="2"/>
      <c r="D585" s="24"/>
      <c r="E585" s="2"/>
      <c r="F585" s="2"/>
      <c r="G585" s="2"/>
      <c r="H585" s="2"/>
    </row>
    <row r="586" ht="21.0" customHeight="1">
      <c r="A586" s="1"/>
      <c r="B586" s="2"/>
      <c r="C586" s="2"/>
      <c r="D586" s="24"/>
      <c r="E586" s="2"/>
      <c r="F586" s="2"/>
      <c r="G586" s="2"/>
      <c r="H586" s="2"/>
    </row>
    <row r="587" ht="21.0" customHeight="1">
      <c r="A587" s="1"/>
      <c r="B587" s="2"/>
      <c r="C587" s="2"/>
      <c r="D587" s="24"/>
      <c r="E587" s="2"/>
      <c r="F587" s="2"/>
      <c r="G587" s="2"/>
      <c r="H587" s="2"/>
    </row>
    <row r="588" ht="21.0" customHeight="1">
      <c r="A588" s="1"/>
      <c r="B588" s="2"/>
      <c r="C588" s="2"/>
      <c r="D588" s="24"/>
      <c r="E588" s="2"/>
      <c r="F588" s="2"/>
      <c r="G588" s="2"/>
      <c r="H588" s="2"/>
    </row>
    <row r="589" ht="21.0" customHeight="1">
      <c r="A589" s="1"/>
      <c r="B589" s="2"/>
      <c r="C589" s="2"/>
      <c r="D589" s="24"/>
      <c r="E589" s="2"/>
      <c r="F589" s="2"/>
      <c r="G589" s="2"/>
      <c r="H589" s="2"/>
    </row>
    <row r="590" ht="21.0" customHeight="1">
      <c r="A590" s="1"/>
      <c r="B590" s="2"/>
      <c r="C590" s="2"/>
      <c r="D590" s="24"/>
      <c r="E590" s="2"/>
      <c r="F590" s="2"/>
      <c r="G590" s="2"/>
      <c r="H590" s="2"/>
    </row>
    <row r="591" ht="21.0" customHeight="1">
      <c r="A591" s="1"/>
      <c r="B591" s="2"/>
      <c r="C591" s="2"/>
      <c r="D591" s="24"/>
      <c r="E591" s="2"/>
      <c r="F591" s="2"/>
      <c r="G591" s="2"/>
      <c r="H591" s="2"/>
    </row>
    <row r="592" ht="21.0" customHeight="1">
      <c r="A592" s="1"/>
      <c r="B592" s="2"/>
      <c r="C592" s="2"/>
      <c r="D592" s="24"/>
      <c r="E592" s="2"/>
      <c r="F592" s="2"/>
      <c r="G592" s="2"/>
      <c r="H592" s="2"/>
    </row>
    <row r="593" ht="21.0" customHeight="1">
      <c r="A593" s="1"/>
      <c r="B593" s="2"/>
      <c r="C593" s="2"/>
      <c r="D593" s="24"/>
      <c r="E593" s="2"/>
      <c r="F593" s="2"/>
      <c r="G593" s="2"/>
      <c r="H593" s="2"/>
    </row>
    <row r="594" ht="21.0" customHeight="1">
      <c r="A594" s="1"/>
      <c r="B594" s="2"/>
      <c r="C594" s="2"/>
      <c r="D594" s="24"/>
      <c r="E594" s="2"/>
      <c r="F594" s="2"/>
      <c r="G594" s="2"/>
      <c r="H594" s="2"/>
    </row>
    <row r="595" ht="21.0" customHeight="1">
      <c r="A595" s="1"/>
      <c r="B595" s="2"/>
      <c r="C595" s="2"/>
      <c r="D595" s="24"/>
      <c r="E595" s="2"/>
      <c r="F595" s="2"/>
      <c r="G595" s="2"/>
      <c r="H595" s="2"/>
    </row>
    <row r="596" ht="21.0" customHeight="1">
      <c r="A596" s="1"/>
      <c r="B596" s="2"/>
      <c r="C596" s="2"/>
      <c r="D596" s="24"/>
      <c r="E596" s="2"/>
      <c r="F596" s="2"/>
      <c r="G596" s="2"/>
      <c r="H596" s="2"/>
    </row>
    <row r="597" ht="21.0" customHeight="1">
      <c r="A597" s="1"/>
      <c r="B597" s="2"/>
      <c r="C597" s="2"/>
      <c r="D597" s="24"/>
      <c r="E597" s="2"/>
      <c r="F597" s="2"/>
      <c r="G597" s="2"/>
      <c r="H597" s="2"/>
    </row>
    <row r="598" ht="21.0" customHeight="1">
      <c r="A598" s="1"/>
      <c r="B598" s="2"/>
      <c r="C598" s="2"/>
      <c r="D598" s="24"/>
      <c r="E598" s="2"/>
      <c r="F598" s="2"/>
      <c r="G598" s="2"/>
      <c r="H598" s="2"/>
    </row>
    <row r="599" ht="21.0" customHeight="1">
      <c r="A599" s="1"/>
      <c r="B599" s="2"/>
      <c r="C599" s="2"/>
      <c r="D599" s="24"/>
      <c r="E599" s="2"/>
      <c r="F599" s="2"/>
      <c r="G599" s="2"/>
      <c r="H599" s="2"/>
    </row>
    <row r="600" ht="21.0" customHeight="1">
      <c r="A600" s="1"/>
      <c r="B600" s="2"/>
      <c r="C600" s="2"/>
      <c r="D600" s="24"/>
      <c r="E600" s="2"/>
      <c r="F600" s="2"/>
      <c r="G600" s="2"/>
      <c r="H600" s="2"/>
    </row>
    <row r="601" ht="21.0" customHeight="1">
      <c r="A601" s="1"/>
      <c r="B601" s="2"/>
      <c r="C601" s="2"/>
      <c r="D601" s="24"/>
      <c r="E601" s="2"/>
      <c r="F601" s="2"/>
      <c r="G601" s="2"/>
      <c r="H601" s="2"/>
    </row>
    <row r="602" ht="21.0" customHeight="1">
      <c r="A602" s="1"/>
      <c r="B602" s="2"/>
      <c r="C602" s="2"/>
      <c r="D602" s="24"/>
      <c r="E602" s="2"/>
      <c r="F602" s="2"/>
      <c r="G602" s="2"/>
      <c r="H602" s="2"/>
    </row>
    <row r="603" ht="21.0" customHeight="1">
      <c r="A603" s="1"/>
      <c r="B603" s="2"/>
      <c r="C603" s="2"/>
      <c r="D603" s="24"/>
      <c r="E603" s="2"/>
      <c r="F603" s="2"/>
      <c r="G603" s="2"/>
      <c r="H603" s="2"/>
    </row>
    <row r="604" ht="21.0" customHeight="1">
      <c r="A604" s="1"/>
      <c r="B604" s="2"/>
      <c r="C604" s="2"/>
      <c r="D604" s="24"/>
      <c r="E604" s="2"/>
      <c r="F604" s="2"/>
      <c r="G604" s="2"/>
      <c r="H604" s="2"/>
    </row>
    <row r="605" ht="21.0" customHeight="1">
      <c r="A605" s="1"/>
      <c r="B605" s="2"/>
      <c r="C605" s="2"/>
      <c r="D605" s="24"/>
      <c r="E605" s="2"/>
      <c r="F605" s="2"/>
      <c r="G605" s="2"/>
      <c r="H605" s="2"/>
    </row>
    <row r="606" ht="21.0" customHeight="1">
      <c r="A606" s="1"/>
      <c r="B606" s="2"/>
      <c r="C606" s="2"/>
      <c r="D606" s="24"/>
      <c r="E606" s="2"/>
      <c r="F606" s="2"/>
      <c r="G606" s="2"/>
      <c r="H606" s="2"/>
    </row>
    <row r="607" ht="21.0" customHeight="1">
      <c r="A607" s="1"/>
      <c r="B607" s="2"/>
      <c r="C607" s="2"/>
      <c r="D607" s="24"/>
      <c r="E607" s="2"/>
      <c r="F607" s="2"/>
      <c r="G607" s="2"/>
      <c r="H607" s="2"/>
    </row>
    <row r="608" ht="21.0" customHeight="1">
      <c r="A608" s="1"/>
      <c r="B608" s="2"/>
      <c r="C608" s="2"/>
      <c r="D608" s="24"/>
      <c r="E608" s="2"/>
      <c r="F608" s="2"/>
      <c r="G608" s="2"/>
      <c r="H608" s="2"/>
    </row>
    <row r="609" ht="21.0" customHeight="1">
      <c r="A609" s="1"/>
      <c r="B609" s="2"/>
      <c r="C609" s="2"/>
      <c r="D609" s="24"/>
      <c r="E609" s="2"/>
      <c r="F609" s="2"/>
      <c r="G609" s="2"/>
      <c r="H609" s="2"/>
    </row>
    <row r="610" ht="21.0" customHeight="1">
      <c r="A610" s="1"/>
      <c r="B610" s="2"/>
      <c r="C610" s="2"/>
      <c r="D610" s="24"/>
      <c r="E610" s="2"/>
      <c r="F610" s="2"/>
      <c r="G610" s="2"/>
      <c r="H610" s="2"/>
    </row>
    <row r="611" ht="21.0" customHeight="1">
      <c r="A611" s="1"/>
      <c r="B611" s="2"/>
      <c r="C611" s="2"/>
      <c r="D611" s="24"/>
      <c r="E611" s="2"/>
      <c r="F611" s="2"/>
      <c r="G611" s="2"/>
      <c r="H611" s="2"/>
    </row>
    <row r="612" ht="21.0" customHeight="1">
      <c r="A612" s="1"/>
      <c r="B612" s="2"/>
      <c r="C612" s="2"/>
      <c r="D612" s="24"/>
      <c r="E612" s="2"/>
      <c r="F612" s="2"/>
      <c r="G612" s="2"/>
      <c r="H612" s="2"/>
    </row>
    <row r="613" ht="21.0" customHeight="1">
      <c r="A613" s="1"/>
      <c r="B613" s="2"/>
      <c r="C613" s="2"/>
      <c r="D613" s="24"/>
      <c r="E613" s="2"/>
      <c r="F613" s="2"/>
      <c r="G613" s="2"/>
      <c r="H613" s="2"/>
    </row>
    <row r="614" ht="21.0" customHeight="1">
      <c r="A614" s="1"/>
      <c r="B614" s="2"/>
      <c r="C614" s="2"/>
      <c r="D614" s="24"/>
      <c r="E614" s="2"/>
      <c r="F614" s="2"/>
      <c r="G614" s="2"/>
      <c r="H614" s="2"/>
    </row>
    <row r="615" ht="21.0" customHeight="1">
      <c r="A615" s="1"/>
      <c r="B615" s="2"/>
      <c r="C615" s="2"/>
      <c r="D615" s="24"/>
      <c r="E615" s="2"/>
      <c r="F615" s="2"/>
      <c r="G615" s="2"/>
      <c r="H615" s="2"/>
    </row>
    <row r="616" ht="21.0" customHeight="1">
      <c r="A616" s="1"/>
      <c r="B616" s="2"/>
      <c r="C616" s="2"/>
      <c r="D616" s="24"/>
      <c r="E616" s="2"/>
      <c r="F616" s="2"/>
      <c r="G616" s="2"/>
      <c r="H616" s="2"/>
    </row>
    <row r="617" ht="21.0" customHeight="1">
      <c r="A617" s="1"/>
      <c r="B617" s="2"/>
      <c r="C617" s="2"/>
      <c r="D617" s="24"/>
      <c r="E617" s="2"/>
      <c r="F617" s="2"/>
      <c r="G617" s="2"/>
      <c r="H617" s="2"/>
    </row>
    <row r="618" ht="21.0" customHeight="1">
      <c r="A618" s="1"/>
      <c r="B618" s="2"/>
      <c r="C618" s="2"/>
      <c r="D618" s="24"/>
      <c r="E618" s="2"/>
      <c r="F618" s="2"/>
      <c r="G618" s="2"/>
      <c r="H618" s="2"/>
    </row>
    <row r="619" ht="21.0" customHeight="1">
      <c r="A619" s="1"/>
      <c r="B619" s="2"/>
      <c r="C619" s="2"/>
      <c r="D619" s="24"/>
      <c r="E619" s="2"/>
      <c r="F619" s="2"/>
      <c r="G619" s="2"/>
      <c r="H619" s="2"/>
    </row>
    <row r="620" ht="21.0" customHeight="1">
      <c r="A620" s="1"/>
      <c r="B620" s="2"/>
      <c r="C620" s="2"/>
      <c r="D620" s="24"/>
      <c r="E620" s="2"/>
      <c r="F620" s="2"/>
      <c r="G620" s="2"/>
      <c r="H620" s="2"/>
    </row>
    <row r="621" ht="21.0" customHeight="1">
      <c r="A621" s="1"/>
      <c r="B621" s="2"/>
      <c r="C621" s="2"/>
      <c r="D621" s="24"/>
      <c r="E621" s="2"/>
      <c r="F621" s="2"/>
      <c r="G621" s="2"/>
      <c r="H621" s="2"/>
    </row>
    <row r="622" ht="21.0" customHeight="1">
      <c r="A622" s="1"/>
      <c r="B622" s="2"/>
      <c r="C622" s="2"/>
      <c r="D622" s="24"/>
      <c r="E622" s="2"/>
      <c r="F622" s="2"/>
      <c r="G622" s="2"/>
      <c r="H622" s="2"/>
    </row>
    <row r="623" ht="21.0" customHeight="1">
      <c r="A623" s="1"/>
      <c r="B623" s="2"/>
      <c r="C623" s="2"/>
      <c r="D623" s="24"/>
      <c r="E623" s="2"/>
      <c r="F623" s="2"/>
      <c r="G623" s="2"/>
      <c r="H623" s="2"/>
    </row>
    <row r="624" ht="21.0" customHeight="1">
      <c r="A624" s="1"/>
      <c r="B624" s="2"/>
      <c r="C624" s="2"/>
      <c r="D624" s="24"/>
      <c r="E624" s="2"/>
      <c r="F624" s="2"/>
      <c r="G624" s="2"/>
      <c r="H624" s="2"/>
    </row>
    <row r="625" ht="21.0" customHeight="1">
      <c r="A625" s="1"/>
      <c r="B625" s="2"/>
      <c r="C625" s="2"/>
      <c r="D625" s="24"/>
      <c r="E625" s="2"/>
      <c r="F625" s="2"/>
      <c r="G625" s="2"/>
      <c r="H625" s="2"/>
    </row>
    <row r="626" ht="21.0" customHeight="1">
      <c r="A626" s="1"/>
      <c r="B626" s="2"/>
      <c r="C626" s="2"/>
      <c r="D626" s="24"/>
      <c r="E626" s="2"/>
      <c r="F626" s="2"/>
      <c r="G626" s="2"/>
      <c r="H626" s="2"/>
    </row>
    <row r="627" ht="21.0" customHeight="1">
      <c r="A627" s="1"/>
      <c r="B627" s="2"/>
      <c r="C627" s="2"/>
      <c r="D627" s="24"/>
      <c r="E627" s="2"/>
      <c r="F627" s="2"/>
      <c r="G627" s="2"/>
      <c r="H627" s="2"/>
    </row>
    <row r="628" ht="21.0" customHeight="1">
      <c r="A628" s="1"/>
      <c r="B628" s="2"/>
      <c r="C628" s="2"/>
      <c r="D628" s="24"/>
      <c r="E628" s="2"/>
      <c r="F628" s="2"/>
      <c r="G628" s="2"/>
      <c r="H628" s="2"/>
    </row>
    <row r="629" ht="21.0" customHeight="1">
      <c r="A629" s="1"/>
      <c r="B629" s="2"/>
      <c r="C629" s="2"/>
      <c r="D629" s="24"/>
      <c r="E629" s="2"/>
      <c r="F629" s="2"/>
      <c r="G629" s="2"/>
      <c r="H629" s="2"/>
    </row>
    <row r="630" ht="21.0" customHeight="1">
      <c r="A630" s="1"/>
      <c r="B630" s="2"/>
      <c r="C630" s="2"/>
      <c r="D630" s="24"/>
      <c r="E630" s="2"/>
      <c r="F630" s="2"/>
      <c r="G630" s="2"/>
      <c r="H630" s="2"/>
    </row>
    <row r="631" ht="21.0" customHeight="1">
      <c r="A631" s="1"/>
      <c r="B631" s="2"/>
      <c r="C631" s="2"/>
      <c r="D631" s="24"/>
      <c r="E631" s="2"/>
      <c r="F631" s="2"/>
      <c r="G631" s="2"/>
      <c r="H631" s="2"/>
    </row>
    <row r="632" ht="21.0" customHeight="1">
      <c r="A632" s="1"/>
      <c r="B632" s="2"/>
      <c r="C632" s="2"/>
      <c r="D632" s="24"/>
      <c r="E632" s="2"/>
      <c r="F632" s="2"/>
      <c r="G632" s="2"/>
      <c r="H632" s="2"/>
    </row>
    <row r="633" ht="21.0" customHeight="1">
      <c r="A633" s="1"/>
      <c r="B633" s="2"/>
      <c r="C633" s="2"/>
      <c r="D633" s="24"/>
      <c r="E633" s="2"/>
      <c r="F633" s="2"/>
      <c r="G633" s="2"/>
      <c r="H633" s="2"/>
    </row>
    <row r="634" ht="21.0" customHeight="1">
      <c r="A634" s="1"/>
      <c r="B634" s="2"/>
      <c r="C634" s="2"/>
      <c r="D634" s="24"/>
      <c r="E634" s="2"/>
      <c r="F634" s="2"/>
      <c r="G634" s="2"/>
      <c r="H634" s="2"/>
    </row>
    <row r="635" ht="21.0" customHeight="1">
      <c r="A635" s="1"/>
      <c r="B635" s="2"/>
      <c r="C635" s="2"/>
      <c r="D635" s="24"/>
      <c r="E635" s="2"/>
      <c r="F635" s="2"/>
      <c r="G635" s="2"/>
      <c r="H635" s="2"/>
    </row>
    <row r="636" ht="21.0" customHeight="1">
      <c r="A636" s="1"/>
      <c r="B636" s="2"/>
      <c r="C636" s="2"/>
      <c r="D636" s="24"/>
      <c r="E636" s="2"/>
      <c r="F636" s="2"/>
      <c r="G636" s="2"/>
      <c r="H636" s="2"/>
    </row>
    <row r="637" ht="21.0" customHeight="1">
      <c r="A637" s="1"/>
      <c r="B637" s="2"/>
      <c r="C637" s="2"/>
      <c r="D637" s="24"/>
      <c r="E637" s="2"/>
      <c r="F637" s="2"/>
      <c r="G637" s="2"/>
      <c r="H637" s="2"/>
    </row>
    <row r="638" ht="21.0" customHeight="1">
      <c r="A638" s="1"/>
      <c r="B638" s="2"/>
      <c r="C638" s="2"/>
      <c r="D638" s="24"/>
      <c r="E638" s="2"/>
      <c r="F638" s="2"/>
      <c r="G638" s="2"/>
      <c r="H638" s="2"/>
    </row>
    <row r="639" ht="21.0" customHeight="1">
      <c r="A639" s="1"/>
      <c r="B639" s="2"/>
      <c r="C639" s="2"/>
      <c r="D639" s="24"/>
      <c r="E639" s="2"/>
      <c r="F639" s="2"/>
      <c r="G639" s="2"/>
      <c r="H639" s="2"/>
    </row>
    <row r="640" ht="21.0" customHeight="1">
      <c r="A640" s="1"/>
      <c r="B640" s="2"/>
      <c r="C640" s="2"/>
      <c r="D640" s="24"/>
      <c r="E640" s="2"/>
      <c r="F640" s="2"/>
      <c r="G640" s="2"/>
      <c r="H640" s="2"/>
    </row>
    <row r="641" ht="21.0" customHeight="1">
      <c r="A641" s="1"/>
      <c r="B641" s="2"/>
      <c r="C641" s="2"/>
      <c r="D641" s="24"/>
      <c r="E641" s="2"/>
      <c r="F641" s="2"/>
      <c r="G641" s="2"/>
      <c r="H641" s="2"/>
    </row>
    <row r="642" ht="21.0" customHeight="1">
      <c r="A642" s="1"/>
      <c r="B642" s="2"/>
      <c r="C642" s="2"/>
      <c r="D642" s="24"/>
      <c r="E642" s="2"/>
      <c r="F642" s="2"/>
      <c r="G642" s="2"/>
      <c r="H642" s="2"/>
    </row>
    <row r="643" ht="21.0" customHeight="1">
      <c r="A643" s="1"/>
      <c r="B643" s="2"/>
      <c r="C643" s="2"/>
      <c r="D643" s="24"/>
      <c r="E643" s="2"/>
      <c r="F643" s="2"/>
      <c r="G643" s="2"/>
      <c r="H643" s="2"/>
    </row>
    <row r="644" ht="21.0" customHeight="1">
      <c r="A644" s="1"/>
      <c r="B644" s="2"/>
      <c r="C644" s="2"/>
      <c r="D644" s="24"/>
      <c r="E644" s="2"/>
      <c r="F644" s="2"/>
      <c r="G644" s="2"/>
      <c r="H644" s="2"/>
    </row>
    <row r="645" ht="21.0" customHeight="1">
      <c r="A645" s="1"/>
      <c r="B645" s="2"/>
      <c r="C645" s="2"/>
      <c r="D645" s="24"/>
      <c r="E645" s="2"/>
      <c r="F645" s="2"/>
      <c r="G645" s="2"/>
      <c r="H645" s="2"/>
    </row>
    <row r="646" ht="21.0" customHeight="1">
      <c r="A646" s="1"/>
      <c r="B646" s="2"/>
      <c r="C646" s="2"/>
      <c r="D646" s="24"/>
      <c r="E646" s="2"/>
      <c r="F646" s="2"/>
      <c r="G646" s="2"/>
      <c r="H646" s="2"/>
    </row>
    <row r="647" ht="21.0" customHeight="1">
      <c r="A647" s="1"/>
      <c r="B647" s="2"/>
      <c r="C647" s="2"/>
      <c r="D647" s="24"/>
      <c r="E647" s="2"/>
      <c r="F647" s="2"/>
      <c r="G647" s="2"/>
      <c r="H647" s="2"/>
    </row>
    <row r="648" ht="21.0" customHeight="1">
      <c r="A648" s="1"/>
      <c r="B648" s="2"/>
      <c r="C648" s="2"/>
      <c r="D648" s="24"/>
      <c r="E648" s="2"/>
      <c r="F648" s="2"/>
      <c r="G648" s="2"/>
      <c r="H648" s="2"/>
    </row>
    <row r="649" ht="21.0" customHeight="1">
      <c r="A649" s="1"/>
      <c r="B649" s="2"/>
      <c r="C649" s="2"/>
      <c r="D649" s="24"/>
      <c r="E649" s="2"/>
      <c r="F649" s="2"/>
      <c r="G649" s="2"/>
      <c r="H649" s="2"/>
    </row>
    <row r="650" ht="21.0" customHeight="1">
      <c r="A650" s="1"/>
      <c r="B650" s="2"/>
      <c r="C650" s="2"/>
      <c r="D650" s="24"/>
      <c r="E650" s="2"/>
      <c r="F650" s="2"/>
      <c r="G650" s="2"/>
      <c r="H650" s="2"/>
    </row>
    <row r="651" ht="21.0" customHeight="1">
      <c r="A651" s="1"/>
      <c r="B651" s="2"/>
      <c r="C651" s="2"/>
      <c r="D651" s="24"/>
      <c r="E651" s="2"/>
      <c r="F651" s="2"/>
      <c r="G651" s="2"/>
      <c r="H651" s="2"/>
    </row>
    <row r="652" ht="21.0" customHeight="1">
      <c r="A652" s="1"/>
      <c r="B652" s="2"/>
      <c r="C652" s="2"/>
      <c r="D652" s="24"/>
      <c r="E652" s="2"/>
      <c r="F652" s="2"/>
      <c r="G652" s="2"/>
      <c r="H652" s="2"/>
    </row>
    <row r="653" ht="21.0" customHeight="1">
      <c r="A653" s="1"/>
      <c r="B653" s="2"/>
      <c r="C653" s="2"/>
      <c r="D653" s="24"/>
      <c r="E653" s="2"/>
      <c r="F653" s="2"/>
      <c r="G653" s="2"/>
      <c r="H653" s="2"/>
    </row>
    <row r="654" ht="21.0" customHeight="1">
      <c r="A654" s="1"/>
      <c r="B654" s="2"/>
      <c r="C654" s="2"/>
      <c r="D654" s="24"/>
      <c r="E654" s="2"/>
      <c r="F654" s="2"/>
      <c r="G654" s="2"/>
      <c r="H654" s="2"/>
    </row>
    <row r="655" ht="21.0" customHeight="1">
      <c r="A655" s="1"/>
      <c r="B655" s="2"/>
      <c r="C655" s="2"/>
      <c r="D655" s="24"/>
      <c r="E655" s="2"/>
      <c r="F655" s="2"/>
      <c r="G655" s="2"/>
      <c r="H655" s="2"/>
    </row>
    <row r="656" ht="21.0" customHeight="1">
      <c r="A656" s="1"/>
      <c r="B656" s="2"/>
      <c r="C656" s="2"/>
      <c r="D656" s="24"/>
      <c r="E656" s="2"/>
      <c r="F656" s="2"/>
      <c r="G656" s="2"/>
      <c r="H656" s="2"/>
    </row>
    <row r="657" ht="21.0" customHeight="1">
      <c r="A657" s="1"/>
      <c r="B657" s="2"/>
      <c r="C657" s="2"/>
      <c r="D657" s="24"/>
      <c r="E657" s="2"/>
      <c r="F657" s="2"/>
      <c r="G657" s="2"/>
      <c r="H657" s="2"/>
    </row>
    <row r="658" ht="21.0" customHeight="1">
      <c r="A658" s="1"/>
      <c r="B658" s="2"/>
      <c r="C658" s="2"/>
      <c r="D658" s="24"/>
      <c r="E658" s="2"/>
      <c r="F658" s="2"/>
      <c r="G658" s="2"/>
      <c r="H658" s="2"/>
    </row>
    <row r="659" ht="21.0" customHeight="1">
      <c r="A659" s="1"/>
      <c r="B659" s="2"/>
      <c r="C659" s="2"/>
      <c r="D659" s="24"/>
      <c r="E659" s="2"/>
      <c r="F659" s="2"/>
      <c r="G659" s="2"/>
      <c r="H659" s="2"/>
    </row>
    <row r="660" ht="21.0" customHeight="1">
      <c r="A660" s="1"/>
      <c r="B660" s="2"/>
      <c r="C660" s="2"/>
      <c r="D660" s="24"/>
      <c r="E660" s="2"/>
      <c r="F660" s="2"/>
      <c r="G660" s="2"/>
      <c r="H660" s="2"/>
    </row>
    <row r="661" ht="21.0" customHeight="1">
      <c r="A661" s="1"/>
      <c r="B661" s="2"/>
      <c r="C661" s="2"/>
      <c r="D661" s="24"/>
      <c r="E661" s="2"/>
      <c r="F661" s="2"/>
      <c r="G661" s="2"/>
      <c r="H661" s="2"/>
    </row>
    <row r="662" ht="21.0" customHeight="1">
      <c r="A662" s="1"/>
      <c r="B662" s="2"/>
      <c r="C662" s="2"/>
      <c r="D662" s="24"/>
      <c r="E662" s="2"/>
      <c r="F662" s="2"/>
      <c r="G662" s="2"/>
      <c r="H662" s="2"/>
    </row>
    <row r="663" ht="21.0" customHeight="1">
      <c r="A663" s="1"/>
      <c r="B663" s="2"/>
      <c r="C663" s="2"/>
      <c r="D663" s="24"/>
      <c r="E663" s="2"/>
      <c r="F663" s="2"/>
      <c r="G663" s="2"/>
      <c r="H663" s="2"/>
    </row>
    <row r="664" ht="21.0" customHeight="1">
      <c r="A664" s="1"/>
      <c r="B664" s="2"/>
      <c r="C664" s="2"/>
      <c r="D664" s="24"/>
      <c r="E664" s="2"/>
      <c r="F664" s="2"/>
      <c r="G664" s="2"/>
      <c r="H664" s="2"/>
    </row>
    <row r="665" ht="21.0" customHeight="1">
      <c r="A665" s="1"/>
      <c r="B665" s="2"/>
      <c r="C665" s="2"/>
      <c r="D665" s="24"/>
      <c r="E665" s="2"/>
      <c r="F665" s="2"/>
      <c r="G665" s="2"/>
      <c r="H665" s="2"/>
    </row>
    <row r="666" ht="21.0" customHeight="1">
      <c r="A666" s="1"/>
      <c r="B666" s="2"/>
      <c r="C666" s="2"/>
      <c r="D666" s="24"/>
      <c r="E666" s="2"/>
      <c r="F666" s="2"/>
      <c r="G666" s="2"/>
      <c r="H666" s="2"/>
    </row>
    <row r="667" ht="21.0" customHeight="1">
      <c r="A667" s="1"/>
      <c r="B667" s="2"/>
      <c r="C667" s="2"/>
      <c r="D667" s="24"/>
      <c r="E667" s="2"/>
      <c r="F667" s="2"/>
      <c r="G667" s="2"/>
      <c r="H667" s="2"/>
    </row>
    <row r="668" ht="21.0" customHeight="1">
      <c r="A668" s="1"/>
      <c r="B668" s="2"/>
      <c r="C668" s="2"/>
      <c r="D668" s="24"/>
      <c r="E668" s="2"/>
      <c r="F668" s="2"/>
      <c r="G668" s="2"/>
      <c r="H668" s="2"/>
    </row>
    <row r="669" ht="21.0" customHeight="1">
      <c r="A669" s="1"/>
      <c r="B669" s="2"/>
      <c r="C669" s="2"/>
      <c r="D669" s="24"/>
      <c r="E669" s="2"/>
      <c r="F669" s="2"/>
      <c r="G669" s="2"/>
      <c r="H669" s="2"/>
    </row>
    <row r="670" ht="21.0" customHeight="1">
      <c r="A670" s="1"/>
      <c r="B670" s="2"/>
      <c r="C670" s="2"/>
      <c r="D670" s="24"/>
      <c r="E670" s="2"/>
      <c r="F670" s="2"/>
      <c r="G670" s="2"/>
      <c r="H670" s="2"/>
    </row>
    <row r="671" ht="21.0" customHeight="1">
      <c r="A671" s="1"/>
      <c r="B671" s="2"/>
      <c r="C671" s="2"/>
      <c r="D671" s="24"/>
      <c r="E671" s="2"/>
      <c r="F671" s="2"/>
      <c r="G671" s="2"/>
      <c r="H671" s="2"/>
    </row>
    <row r="672" ht="21.0" customHeight="1">
      <c r="A672" s="1"/>
      <c r="B672" s="2"/>
      <c r="C672" s="2"/>
      <c r="D672" s="24"/>
      <c r="E672" s="2"/>
      <c r="F672" s="2"/>
      <c r="G672" s="2"/>
      <c r="H672" s="2"/>
    </row>
    <row r="673" ht="21.0" customHeight="1">
      <c r="A673" s="1"/>
      <c r="B673" s="2"/>
      <c r="C673" s="2"/>
      <c r="D673" s="24"/>
      <c r="E673" s="2"/>
      <c r="F673" s="2"/>
      <c r="G673" s="2"/>
      <c r="H673" s="2"/>
    </row>
    <row r="674" ht="21.0" customHeight="1">
      <c r="A674" s="1"/>
      <c r="B674" s="2"/>
      <c r="C674" s="2"/>
      <c r="D674" s="24"/>
      <c r="E674" s="2"/>
      <c r="F674" s="2"/>
      <c r="G674" s="2"/>
      <c r="H674" s="2"/>
    </row>
    <row r="675" ht="21.0" customHeight="1">
      <c r="A675" s="1"/>
      <c r="B675" s="2"/>
      <c r="C675" s="2"/>
      <c r="D675" s="24"/>
      <c r="E675" s="2"/>
      <c r="F675" s="2"/>
      <c r="G675" s="2"/>
      <c r="H675" s="2"/>
    </row>
    <row r="676" ht="21.0" customHeight="1">
      <c r="A676" s="1"/>
      <c r="B676" s="2"/>
      <c r="C676" s="2"/>
      <c r="D676" s="24"/>
      <c r="E676" s="2"/>
      <c r="F676" s="2"/>
      <c r="G676" s="2"/>
      <c r="H676" s="2"/>
    </row>
    <row r="677" ht="21.0" customHeight="1">
      <c r="A677" s="1"/>
      <c r="B677" s="2"/>
      <c r="C677" s="2"/>
      <c r="D677" s="24"/>
      <c r="E677" s="2"/>
      <c r="F677" s="2"/>
      <c r="G677" s="2"/>
      <c r="H677" s="2"/>
    </row>
    <row r="678" ht="21.0" customHeight="1">
      <c r="A678" s="1"/>
      <c r="B678" s="2"/>
      <c r="C678" s="2"/>
      <c r="D678" s="24"/>
      <c r="E678" s="2"/>
      <c r="F678" s="2"/>
      <c r="G678" s="2"/>
      <c r="H678" s="2"/>
    </row>
    <row r="679" ht="21.0" customHeight="1">
      <c r="A679" s="1"/>
      <c r="B679" s="2"/>
      <c r="C679" s="2"/>
      <c r="D679" s="24"/>
      <c r="E679" s="2"/>
      <c r="F679" s="2"/>
      <c r="G679" s="2"/>
      <c r="H679" s="2"/>
    </row>
    <row r="680" ht="21.0" customHeight="1">
      <c r="A680" s="1"/>
      <c r="B680" s="2"/>
      <c r="C680" s="2"/>
      <c r="D680" s="24"/>
      <c r="E680" s="2"/>
      <c r="F680" s="2"/>
      <c r="G680" s="2"/>
      <c r="H680" s="2"/>
    </row>
    <row r="681" ht="21.0" customHeight="1">
      <c r="A681" s="1"/>
      <c r="B681" s="2"/>
      <c r="C681" s="2"/>
      <c r="D681" s="24"/>
      <c r="E681" s="2"/>
      <c r="F681" s="2"/>
      <c r="G681" s="2"/>
      <c r="H681" s="2"/>
    </row>
    <row r="682" ht="21.0" customHeight="1">
      <c r="A682" s="1"/>
      <c r="B682" s="2"/>
      <c r="C682" s="2"/>
      <c r="D682" s="24"/>
      <c r="E682" s="2"/>
      <c r="F682" s="2"/>
      <c r="G682" s="2"/>
      <c r="H682" s="2"/>
    </row>
    <row r="683" ht="21.0" customHeight="1">
      <c r="A683" s="1"/>
      <c r="B683" s="2"/>
      <c r="C683" s="2"/>
      <c r="D683" s="24"/>
      <c r="E683" s="2"/>
      <c r="F683" s="2"/>
      <c r="G683" s="2"/>
      <c r="H683" s="2"/>
    </row>
    <row r="684" ht="21.0" customHeight="1">
      <c r="A684" s="1"/>
      <c r="B684" s="2"/>
      <c r="C684" s="2"/>
      <c r="D684" s="24"/>
      <c r="E684" s="2"/>
      <c r="F684" s="2"/>
      <c r="G684" s="2"/>
      <c r="H684" s="2"/>
    </row>
    <row r="685" ht="21.0" customHeight="1">
      <c r="A685" s="1"/>
      <c r="B685" s="2"/>
      <c r="C685" s="2"/>
      <c r="D685" s="24"/>
      <c r="E685" s="2"/>
      <c r="F685" s="2"/>
      <c r="G685" s="2"/>
      <c r="H685" s="2"/>
    </row>
    <row r="686" ht="21.0" customHeight="1">
      <c r="A686" s="1"/>
      <c r="B686" s="2"/>
      <c r="C686" s="2"/>
      <c r="D686" s="24"/>
      <c r="E686" s="2"/>
      <c r="F686" s="2"/>
      <c r="G686" s="2"/>
      <c r="H686" s="2"/>
    </row>
    <row r="687" ht="21.0" customHeight="1">
      <c r="A687" s="1"/>
      <c r="B687" s="2"/>
      <c r="C687" s="2"/>
      <c r="D687" s="24"/>
      <c r="E687" s="2"/>
      <c r="F687" s="2"/>
      <c r="G687" s="2"/>
      <c r="H687" s="2"/>
    </row>
    <row r="688" ht="21.0" customHeight="1">
      <c r="A688" s="1"/>
      <c r="B688" s="2"/>
      <c r="C688" s="2"/>
      <c r="D688" s="24"/>
      <c r="E688" s="2"/>
      <c r="F688" s="2"/>
      <c r="G688" s="2"/>
      <c r="H688" s="2"/>
    </row>
    <row r="689" ht="21.0" customHeight="1">
      <c r="A689" s="1"/>
      <c r="B689" s="2"/>
      <c r="C689" s="2"/>
      <c r="D689" s="24"/>
      <c r="E689" s="2"/>
      <c r="F689" s="2"/>
      <c r="G689" s="2"/>
      <c r="H689" s="2"/>
    </row>
    <row r="690" ht="21.0" customHeight="1">
      <c r="A690" s="1"/>
      <c r="B690" s="2"/>
      <c r="C690" s="2"/>
      <c r="D690" s="24"/>
      <c r="E690" s="2"/>
      <c r="F690" s="2"/>
      <c r="G690" s="2"/>
      <c r="H690" s="2"/>
    </row>
    <row r="691" ht="21.0" customHeight="1">
      <c r="A691" s="1"/>
      <c r="B691" s="2"/>
      <c r="C691" s="2"/>
      <c r="D691" s="24"/>
      <c r="E691" s="2"/>
      <c r="F691" s="2"/>
      <c r="G691" s="2"/>
      <c r="H691" s="2"/>
    </row>
    <row r="692" ht="21.0" customHeight="1">
      <c r="A692" s="1"/>
      <c r="B692" s="2"/>
      <c r="C692" s="2"/>
      <c r="D692" s="24"/>
      <c r="E692" s="2"/>
      <c r="F692" s="2"/>
      <c r="G692" s="2"/>
      <c r="H692" s="2"/>
    </row>
    <row r="693" ht="21.0" customHeight="1">
      <c r="A693" s="1"/>
      <c r="B693" s="2"/>
      <c r="C693" s="2"/>
      <c r="D693" s="24"/>
      <c r="E693" s="2"/>
      <c r="F693" s="2"/>
      <c r="G693" s="2"/>
      <c r="H693" s="2"/>
    </row>
    <row r="694" ht="21.0" customHeight="1">
      <c r="A694" s="1"/>
      <c r="B694" s="2"/>
      <c r="C694" s="2"/>
      <c r="D694" s="24"/>
      <c r="E694" s="2"/>
      <c r="F694" s="2"/>
      <c r="G694" s="2"/>
      <c r="H694" s="2"/>
    </row>
    <row r="695" ht="21.0" customHeight="1">
      <c r="A695" s="1"/>
      <c r="B695" s="2"/>
      <c r="C695" s="2"/>
      <c r="D695" s="24"/>
      <c r="E695" s="2"/>
      <c r="F695" s="2"/>
      <c r="G695" s="2"/>
      <c r="H695" s="2"/>
    </row>
    <row r="696" ht="21.0" customHeight="1">
      <c r="A696" s="1"/>
      <c r="B696" s="2"/>
      <c r="C696" s="2"/>
      <c r="D696" s="24"/>
      <c r="E696" s="2"/>
      <c r="F696" s="2"/>
      <c r="G696" s="2"/>
      <c r="H696" s="2"/>
    </row>
    <row r="697" ht="21.0" customHeight="1">
      <c r="A697" s="1"/>
      <c r="B697" s="2"/>
      <c r="C697" s="2"/>
      <c r="D697" s="24"/>
      <c r="E697" s="2"/>
      <c r="F697" s="2"/>
      <c r="G697" s="2"/>
      <c r="H697" s="2"/>
    </row>
    <row r="698" ht="21.0" customHeight="1">
      <c r="A698" s="1"/>
      <c r="B698" s="2"/>
      <c r="C698" s="2"/>
      <c r="D698" s="24"/>
      <c r="E698" s="2"/>
      <c r="F698" s="2"/>
      <c r="G698" s="2"/>
      <c r="H698" s="2"/>
    </row>
    <row r="699" ht="21.0" customHeight="1">
      <c r="A699" s="1"/>
      <c r="B699" s="2"/>
      <c r="C699" s="2"/>
      <c r="D699" s="24"/>
      <c r="E699" s="2"/>
      <c r="F699" s="2"/>
      <c r="G699" s="2"/>
      <c r="H699" s="2"/>
    </row>
    <row r="700" ht="21.0" customHeight="1">
      <c r="A700" s="1"/>
      <c r="B700" s="2"/>
      <c r="C700" s="2"/>
      <c r="D700" s="24"/>
      <c r="E700" s="2"/>
      <c r="F700" s="2"/>
      <c r="G700" s="2"/>
      <c r="H700" s="2"/>
    </row>
    <row r="701" ht="21.0" customHeight="1">
      <c r="A701" s="1"/>
      <c r="B701" s="2"/>
      <c r="C701" s="2"/>
      <c r="D701" s="24"/>
      <c r="E701" s="2"/>
      <c r="F701" s="2"/>
      <c r="G701" s="2"/>
      <c r="H701" s="2"/>
    </row>
    <row r="702" ht="21.0" customHeight="1">
      <c r="A702" s="1"/>
      <c r="B702" s="2"/>
      <c r="C702" s="2"/>
      <c r="D702" s="24"/>
      <c r="E702" s="2"/>
      <c r="F702" s="2"/>
      <c r="G702" s="2"/>
      <c r="H702" s="2"/>
    </row>
    <row r="703" ht="21.0" customHeight="1">
      <c r="A703" s="1"/>
      <c r="B703" s="2"/>
      <c r="C703" s="2"/>
      <c r="D703" s="24"/>
      <c r="E703" s="2"/>
      <c r="F703" s="2"/>
      <c r="G703" s="2"/>
      <c r="H703" s="2"/>
    </row>
    <row r="704" ht="21.0" customHeight="1">
      <c r="A704" s="1"/>
      <c r="B704" s="2"/>
      <c r="C704" s="2"/>
      <c r="D704" s="24"/>
      <c r="E704" s="2"/>
      <c r="F704" s="2"/>
      <c r="G704" s="2"/>
      <c r="H704" s="2"/>
    </row>
    <row r="705" ht="21.0" customHeight="1">
      <c r="A705" s="1"/>
      <c r="B705" s="2"/>
      <c r="C705" s="2"/>
      <c r="D705" s="24"/>
      <c r="E705" s="2"/>
      <c r="F705" s="2"/>
      <c r="G705" s="2"/>
      <c r="H705" s="2"/>
    </row>
    <row r="706" ht="21.0" customHeight="1">
      <c r="A706" s="1"/>
      <c r="B706" s="2"/>
      <c r="C706" s="2"/>
      <c r="D706" s="24"/>
      <c r="E706" s="2"/>
      <c r="F706" s="2"/>
      <c r="G706" s="2"/>
      <c r="H706" s="2"/>
    </row>
    <row r="707" ht="21.0" customHeight="1">
      <c r="A707" s="1"/>
      <c r="B707" s="2"/>
      <c r="C707" s="2"/>
      <c r="D707" s="24"/>
      <c r="E707" s="2"/>
      <c r="F707" s="2"/>
      <c r="G707" s="2"/>
      <c r="H707" s="2"/>
    </row>
    <row r="708" ht="21.0" customHeight="1">
      <c r="A708" s="1"/>
      <c r="B708" s="2"/>
      <c r="C708" s="2"/>
      <c r="D708" s="24"/>
      <c r="E708" s="2"/>
      <c r="F708" s="2"/>
      <c r="G708" s="2"/>
      <c r="H708" s="2"/>
    </row>
    <row r="709" ht="21.0" customHeight="1">
      <c r="A709" s="1"/>
      <c r="B709" s="2"/>
      <c r="C709" s="2"/>
      <c r="D709" s="24"/>
      <c r="E709" s="2"/>
      <c r="F709" s="2"/>
      <c r="G709" s="2"/>
      <c r="H709" s="2"/>
    </row>
    <row r="710" ht="21.0" customHeight="1">
      <c r="A710" s="1"/>
      <c r="B710" s="2"/>
      <c r="C710" s="2"/>
      <c r="D710" s="24"/>
      <c r="E710" s="2"/>
      <c r="F710" s="2"/>
      <c r="G710" s="2"/>
      <c r="H710" s="2"/>
    </row>
    <row r="711" ht="21.0" customHeight="1">
      <c r="A711" s="1"/>
      <c r="B711" s="2"/>
      <c r="C711" s="2"/>
      <c r="D711" s="24"/>
      <c r="E711" s="2"/>
      <c r="F711" s="2"/>
      <c r="G711" s="2"/>
      <c r="H711" s="2"/>
    </row>
    <row r="712" ht="21.0" customHeight="1">
      <c r="A712" s="1"/>
      <c r="B712" s="2"/>
      <c r="C712" s="2"/>
      <c r="D712" s="24"/>
      <c r="E712" s="2"/>
      <c r="F712" s="2"/>
      <c r="G712" s="2"/>
      <c r="H712" s="2"/>
    </row>
    <row r="713" ht="21.0" customHeight="1">
      <c r="A713" s="1"/>
      <c r="B713" s="2"/>
      <c r="C713" s="2"/>
      <c r="D713" s="24"/>
      <c r="E713" s="2"/>
      <c r="F713" s="2"/>
      <c r="G713" s="2"/>
      <c r="H713" s="2"/>
    </row>
    <row r="714" ht="21.0" customHeight="1">
      <c r="A714" s="1"/>
      <c r="B714" s="2"/>
      <c r="C714" s="2"/>
      <c r="D714" s="24"/>
      <c r="E714" s="2"/>
      <c r="F714" s="2"/>
      <c r="G714" s="2"/>
      <c r="H714" s="2"/>
    </row>
    <row r="715" ht="21.0" customHeight="1">
      <c r="A715" s="1"/>
      <c r="B715" s="2"/>
      <c r="C715" s="2"/>
      <c r="D715" s="24"/>
      <c r="E715" s="2"/>
      <c r="F715" s="2"/>
      <c r="G715" s="2"/>
      <c r="H715" s="2"/>
    </row>
    <row r="716" ht="21.0" customHeight="1">
      <c r="A716" s="1"/>
      <c r="B716" s="2"/>
      <c r="C716" s="2"/>
      <c r="D716" s="24"/>
      <c r="E716" s="2"/>
      <c r="F716" s="2"/>
      <c r="G716" s="2"/>
      <c r="H716" s="2"/>
    </row>
    <row r="717" ht="21.0" customHeight="1">
      <c r="A717" s="1"/>
      <c r="B717" s="2"/>
      <c r="C717" s="2"/>
      <c r="D717" s="24"/>
      <c r="E717" s="2"/>
      <c r="F717" s="2"/>
      <c r="G717" s="2"/>
      <c r="H717" s="2"/>
    </row>
    <row r="718" ht="21.0" customHeight="1">
      <c r="A718" s="1"/>
      <c r="B718" s="2"/>
      <c r="C718" s="2"/>
      <c r="D718" s="24"/>
      <c r="E718" s="2"/>
      <c r="F718" s="2"/>
      <c r="G718" s="2"/>
      <c r="H718" s="2"/>
    </row>
    <row r="719" ht="21.0" customHeight="1">
      <c r="A719" s="1"/>
      <c r="B719" s="2"/>
      <c r="C719" s="2"/>
      <c r="D719" s="24"/>
      <c r="E719" s="2"/>
      <c r="F719" s="2"/>
      <c r="G719" s="2"/>
      <c r="H719" s="2"/>
    </row>
    <row r="720" ht="21.0" customHeight="1">
      <c r="A720" s="1"/>
      <c r="B720" s="2"/>
      <c r="C720" s="2"/>
      <c r="D720" s="24"/>
      <c r="E720" s="2"/>
      <c r="F720" s="2"/>
      <c r="G720" s="2"/>
      <c r="H720" s="2"/>
    </row>
    <row r="721" ht="21.0" customHeight="1">
      <c r="A721" s="1"/>
      <c r="B721" s="2"/>
      <c r="C721" s="2"/>
      <c r="D721" s="24"/>
      <c r="E721" s="2"/>
      <c r="F721" s="2"/>
      <c r="G721" s="2"/>
      <c r="H721" s="2"/>
    </row>
    <row r="722" ht="21.0" customHeight="1">
      <c r="A722" s="1"/>
      <c r="B722" s="2"/>
      <c r="C722" s="2"/>
      <c r="D722" s="24"/>
      <c r="E722" s="2"/>
      <c r="F722" s="2"/>
      <c r="G722" s="2"/>
      <c r="H722" s="2"/>
    </row>
    <row r="723" ht="21.0" customHeight="1">
      <c r="A723" s="1"/>
      <c r="B723" s="2"/>
      <c r="C723" s="2"/>
      <c r="D723" s="24"/>
      <c r="E723" s="2"/>
      <c r="F723" s="2"/>
      <c r="G723" s="2"/>
      <c r="H723" s="2"/>
    </row>
    <row r="724" ht="21.0" customHeight="1">
      <c r="A724" s="1"/>
      <c r="B724" s="2"/>
      <c r="C724" s="2"/>
      <c r="D724" s="24"/>
      <c r="E724" s="2"/>
      <c r="F724" s="2"/>
      <c r="G724" s="2"/>
      <c r="H724" s="2"/>
    </row>
    <row r="725" ht="21.0" customHeight="1">
      <c r="A725" s="1"/>
      <c r="B725" s="2"/>
      <c r="C725" s="2"/>
      <c r="D725" s="24"/>
      <c r="E725" s="2"/>
      <c r="F725" s="2"/>
      <c r="G725" s="2"/>
      <c r="H725" s="2"/>
    </row>
    <row r="726" ht="21.0" customHeight="1">
      <c r="A726" s="1"/>
      <c r="B726" s="2"/>
      <c r="C726" s="2"/>
      <c r="D726" s="24"/>
      <c r="E726" s="2"/>
      <c r="F726" s="2"/>
      <c r="G726" s="2"/>
      <c r="H726" s="2"/>
    </row>
    <row r="727" ht="21.0" customHeight="1">
      <c r="A727" s="1"/>
      <c r="B727" s="2"/>
      <c r="C727" s="2"/>
      <c r="D727" s="24"/>
      <c r="E727" s="2"/>
      <c r="F727" s="2"/>
      <c r="G727" s="2"/>
      <c r="H727" s="2"/>
    </row>
    <row r="728" ht="21.0" customHeight="1">
      <c r="A728" s="1"/>
      <c r="B728" s="2"/>
      <c r="C728" s="2"/>
      <c r="D728" s="24"/>
      <c r="E728" s="2"/>
      <c r="F728" s="2"/>
      <c r="G728" s="2"/>
      <c r="H728" s="2"/>
    </row>
    <row r="729" ht="21.0" customHeight="1">
      <c r="A729" s="1"/>
      <c r="B729" s="2"/>
      <c r="C729" s="2"/>
      <c r="D729" s="24"/>
      <c r="E729" s="2"/>
      <c r="F729" s="2"/>
      <c r="G729" s="2"/>
      <c r="H729" s="2"/>
    </row>
    <row r="730" ht="21.0" customHeight="1">
      <c r="A730" s="1"/>
      <c r="B730" s="2"/>
      <c r="C730" s="2"/>
      <c r="D730" s="24"/>
      <c r="E730" s="2"/>
      <c r="F730" s="2"/>
      <c r="G730" s="2"/>
      <c r="H730" s="2"/>
    </row>
    <row r="731" ht="21.0" customHeight="1">
      <c r="A731" s="1"/>
      <c r="B731" s="2"/>
      <c r="C731" s="2"/>
      <c r="D731" s="24"/>
      <c r="E731" s="2"/>
      <c r="F731" s="2"/>
      <c r="G731" s="2"/>
      <c r="H731" s="2"/>
    </row>
    <row r="732" ht="21.0" customHeight="1">
      <c r="A732" s="1"/>
      <c r="B732" s="2"/>
      <c r="C732" s="2"/>
      <c r="D732" s="24"/>
      <c r="E732" s="2"/>
      <c r="F732" s="2"/>
      <c r="G732" s="2"/>
      <c r="H732" s="2"/>
    </row>
    <row r="733" ht="21.0" customHeight="1">
      <c r="A733" s="1"/>
      <c r="B733" s="2"/>
      <c r="C733" s="2"/>
      <c r="D733" s="24"/>
      <c r="E733" s="2"/>
      <c r="F733" s="2"/>
      <c r="G733" s="2"/>
      <c r="H733" s="2"/>
    </row>
    <row r="734" ht="21.0" customHeight="1">
      <c r="A734" s="1"/>
      <c r="B734" s="2"/>
      <c r="C734" s="2"/>
      <c r="D734" s="24"/>
      <c r="E734" s="2"/>
      <c r="F734" s="2"/>
      <c r="G734" s="2"/>
      <c r="H734" s="2"/>
    </row>
    <row r="735" ht="21.0" customHeight="1">
      <c r="A735" s="1"/>
      <c r="B735" s="2"/>
      <c r="C735" s="2"/>
      <c r="D735" s="24"/>
      <c r="E735" s="2"/>
      <c r="F735" s="2"/>
      <c r="G735" s="2"/>
      <c r="H735" s="2"/>
    </row>
    <row r="736" ht="21.0" customHeight="1">
      <c r="A736" s="1"/>
      <c r="B736" s="2"/>
      <c r="C736" s="2"/>
      <c r="D736" s="24"/>
      <c r="E736" s="2"/>
      <c r="F736" s="2"/>
      <c r="G736" s="2"/>
      <c r="H736" s="2"/>
    </row>
    <row r="737" ht="21.0" customHeight="1">
      <c r="A737" s="1"/>
      <c r="B737" s="2"/>
      <c r="C737" s="2"/>
      <c r="D737" s="24"/>
      <c r="E737" s="2"/>
      <c r="F737" s="2"/>
      <c r="G737" s="2"/>
      <c r="H737" s="2"/>
    </row>
    <row r="738" ht="21.0" customHeight="1">
      <c r="A738" s="1"/>
      <c r="B738" s="2"/>
      <c r="C738" s="2"/>
      <c r="D738" s="24"/>
      <c r="E738" s="2"/>
      <c r="F738" s="2"/>
      <c r="G738" s="2"/>
      <c r="H738" s="2"/>
    </row>
    <row r="739" ht="21.0" customHeight="1">
      <c r="A739" s="1"/>
      <c r="B739" s="2"/>
      <c r="C739" s="2"/>
      <c r="D739" s="24"/>
      <c r="E739" s="2"/>
      <c r="F739" s="2"/>
      <c r="G739" s="2"/>
      <c r="H739" s="2"/>
    </row>
    <row r="740" ht="21.0" customHeight="1">
      <c r="A740" s="1"/>
      <c r="B740" s="2"/>
      <c r="C740" s="2"/>
      <c r="D740" s="24"/>
      <c r="E740" s="2"/>
      <c r="F740" s="2"/>
      <c r="G740" s="2"/>
      <c r="H740" s="2"/>
    </row>
    <row r="741" ht="21.0" customHeight="1">
      <c r="A741" s="1"/>
      <c r="B741" s="2"/>
      <c r="C741" s="2"/>
      <c r="D741" s="24"/>
      <c r="E741" s="2"/>
      <c r="F741" s="2"/>
      <c r="G741" s="2"/>
      <c r="H741" s="2"/>
    </row>
    <row r="742" ht="21.0" customHeight="1">
      <c r="A742" s="1"/>
      <c r="B742" s="2"/>
      <c r="C742" s="2"/>
      <c r="D742" s="24"/>
      <c r="E742" s="2"/>
      <c r="F742" s="2"/>
      <c r="G742" s="2"/>
      <c r="H742" s="2"/>
    </row>
    <row r="743" ht="21.0" customHeight="1">
      <c r="A743" s="1"/>
      <c r="B743" s="2"/>
      <c r="C743" s="2"/>
      <c r="D743" s="24"/>
      <c r="E743" s="2"/>
      <c r="F743" s="2"/>
      <c r="G743" s="2"/>
      <c r="H743" s="2"/>
    </row>
    <row r="744" ht="21.0" customHeight="1">
      <c r="A744" s="1"/>
      <c r="B744" s="2"/>
      <c r="C744" s="2"/>
      <c r="D744" s="24"/>
      <c r="E744" s="2"/>
      <c r="F744" s="2"/>
      <c r="G744" s="2"/>
      <c r="H744" s="2"/>
    </row>
    <row r="745" ht="21.0" customHeight="1">
      <c r="A745" s="1"/>
      <c r="B745" s="2"/>
      <c r="C745" s="2"/>
      <c r="D745" s="24"/>
      <c r="E745" s="2"/>
      <c r="F745" s="2"/>
      <c r="G745" s="2"/>
      <c r="H745" s="2"/>
    </row>
    <row r="746" ht="21.0" customHeight="1">
      <c r="A746" s="1"/>
      <c r="B746" s="2"/>
      <c r="C746" s="2"/>
      <c r="D746" s="24"/>
      <c r="E746" s="2"/>
      <c r="F746" s="2"/>
      <c r="G746" s="2"/>
      <c r="H746" s="2"/>
    </row>
    <row r="747" ht="21.0" customHeight="1">
      <c r="A747" s="1"/>
      <c r="B747" s="2"/>
      <c r="C747" s="2"/>
      <c r="D747" s="24"/>
      <c r="E747" s="2"/>
      <c r="F747" s="2"/>
      <c r="G747" s="2"/>
      <c r="H747" s="2"/>
    </row>
    <row r="748" ht="21.0" customHeight="1">
      <c r="A748" s="1"/>
      <c r="B748" s="2"/>
      <c r="C748" s="2"/>
      <c r="D748" s="24"/>
      <c r="E748" s="2"/>
      <c r="F748" s="2"/>
      <c r="G748" s="2"/>
      <c r="H748" s="2"/>
    </row>
    <row r="749" ht="21.0" customHeight="1">
      <c r="A749" s="1"/>
      <c r="B749" s="2"/>
      <c r="C749" s="2"/>
      <c r="D749" s="24"/>
      <c r="E749" s="2"/>
      <c r="F749" s="2"/>
      <c r="G749" s="2"/>
      <c r="H749" s="2"/>
    </row>
    <row r="750" ht="21.0" customHeight="1">
      <c r="A750" s="1"/>
      <c r="B750" s="2"/>
      <c r="C750" s="2"/>
      <c r="D750" s="24"/>
      <c r="E750" s="2"/>
      <c r="F750" s="2"/>
      <c r="G750" s="2"/>
      <c r="H750" s="2"/>
    </row>
    <row r="751" ht="21.0" customHeight="1">
      <c r="A751" s="1"/>
      <c r="B751" s="2"/>
      <c r="C751" s="2"/>
      <c r="D751" s="24"/>
      <c r="E751" s="2"/>
      <c r="F751" s="2"/>
      <c r="G751" s="2"/>
      <c r="H751" s="2"/>
    </row>
    <row r="752" ht="21.0" customHeight="1">
      <c r="A752" s="1"/>
      <c r="B752" s="2"/>
      <c r="C752" s="2"/>
      <c r="D752" s="24"/>
      <c r="E752" s="2"/>
      <c r="F752" s="2"/>
      <c r="G752" s="2"/>
      <c r="H752" s="2"/>
    </row>
    <row r="753" ht="21.0" customHeight="1">
      <c r="A753" s="1"/>
      <c r="B753" s="2"/>
      <c r="C753" s="2"/>
      <c r="D753" s="24"/>
      <c r="E753" s="2"/>
      <c r="F753" s="2"/>
      <c r="G753" s="2"/>
      <c r="H753" s="2"/>
    </row>
    <row r="754" ht="21.0" customHeight="1">
      <c r="A754" s="1"/>
      <c r="B754" s="2"/>
      <c r="C754" s="2"/>
      <c r="D754" s="24"/>
      <c r="E754" s="2"/>
      <c r="F754" s="2"/>
      <c r="G754" s="2"/>
      <c r="H754" s="2"/>
    </row>
    <row r="755" ht="21.0" customHeight="1">
      <c r="A755" s="1"/>
      <c r="B755" s="2"/>
      <c r="C755" s="2"/>
      <c r="D755" s="24"/>
      <c r="E755" s="2"/>
      <c r="F755" s="2"/>
      <c r="G755" s="2"/>
      <c r="H755" s="2"/>
    </row>
    <row r="756" ht="21.0" customHeight="1">
      <c r="A756" s="1"/>
      <c r="B756" s="2"/>
      <c r="C756" s="2"/>
      <c r="D756" s="24"/>
      <c r="E756" s="2"/>
      <c r="F756" s="2"/>
      <c r="G756" s="2"/>
      <c r="H756" s="2"/>
    </row>
    <row r="757" ht="21.0" customHeight="1">
      <c r="A757" s="1"/>
      <c r="B757" s="2"/>
      <c r="C757" s="2"/>
      <c r="D757" s="24"/>
      <c r="E757" s="2"/>
      <c r="F757" s="2"/>
      <c r="G757" s="2"/>
      <c r="H757" s="2"/>
    </row>
    <row r="758" ht="21.0" customHeight="1">
      <c r="A758" s="1"/>
      <c r="B758" s="2"/>
      <c r="C758" s="2"/>
      <c r="D758" s="24"/>
      <c r="E758" s="2"/>
      <c r="F758" s="2"/>
      <c r="G758" s="2"/>
      <c r="H758" s="2"/>
    </row>
    <row r="759" ht="21.0" customHeight="1">
      <c r="A759" s="1"/>
      <c r="B759" s="2"/>
      <c r="C759" s="2"/>
      <c r="D759" s="24"/>
      <c r="E759" s="2"/>
      <c r="F759" s="2"/>
      <c r="G759" s="2"/>
      <c r="H759" s="2"/>
    </row>
    <row r="760" ht="21.0" customHeight="1">
      <c r="A760" s="1"/>
      <c r="B760" s="2"/>
      <c r="C760" s="2"/>
      <c r="D760" s="24"/>
      <c r="E760" s="2"/>
      <c r="F760" s="2"/>
      <c r="G760" s="2"/>
      <c r="H760" s="2"/>
    </row>
    <row r="761" ht="21.0" customHeight="1">
      <c r="A761" s="1"/>
      <c r="B761" s="2"/>
      <c r="C761" s="2"/>
      <c r="D761" s="24"/>
      <c r="E761" s="2"/>
      <c r="F761" s="2"/>
      <c r="G761" s="2"/>
      <c r="H761" s="2"/>
    </row>
    <row r="762" ht="21.0" customHeight="1">
      <c r="A762" s="1"/>
      <c r="B762" s="2"/>
      <c r="C762" s="2"/>
      <c r="D762" s="24"/>
      <c r="E762" s="2"/>
      <c r="F762" s="2"/>
      <c r="G762" s="2"/>
      <c r="H762" s="2"/>
    </row>
    <row r="763" ht="21.0" customHeight="1">
      <c r="A763" s="1"/>
      <c r="B763" s="2"/>
      <c r="C763" s="2"/>
      <c r="D763" s="24"/>
      <c r="E763" s="2"/>
      <c r="F763" s="2"/>
      <c r="G763" s="2"/>
      <c r="H763" s="2"/>
    </row>
    <row r="764" ht="21.0" customHeight="1">
      <c r="A764" s="1"/>
      <c r="B764" s="2"/>
      <c r="C764" s="2"/>
      <c r="D764" s="24"/>
      <c r="E764" s="2"/>
      <c r="F764" s="2"/>
      <c r="G764" s="2"/>
      <c r="H764" s="2"/>
    </row>
    <row r="765" ht="21.0" customHeight="1">
      <c r="A765" s="1"/>
      <c r="B765" s="2"/>
      <c r="C765" s="2"/>
      <c r="D765" s="24"/>
      <c r="E765" s="2"/>
      <c r="F765" s="2"/>
      <c r="G765" s="2"/>
      <c r="H765" s="2"/>
    </row>
    <row r="766" ht="21.0" customHeight="1">
      <c r="A766" s="1"/>
      <c r="B766" s="2"/>
      <c r="C766" s="2"/>
      <c r="D766" s="24"/>
      <c r="E766" s="2"/>
      <c r="F766" s="2"/>
      <c r="G766" s="2"/>
      <c r="H766" s="2"/>
    </row>
    <row r="767" ht="21.0" customHeight="1">
      <c r="A767" s="1"/>
      <c r="B767" s="2"/>
      <c r="C767" s="2"/>
      <c r="D767" s="24"/>
      <c r="E767" s="2"/>
      <c r="F767" s="2"/>
      <c r="G767" s="2"/>
      <c r="H767" s="2"/>
    </row>
    <row r="768" ht="21.0" customHeight="1">
      <c r="A768" s="1"/>
      <c r="B768" s="2"/>
      <c r="C768" s="2"/>
      <c r="D768" s="24"/>
      <c r="E768" s="2"/>
      <c r="F768" s="2"/>
      <c r="G768" s="2"/>
      <c r="H768" s="2"/>
    </row>
    <row r="769" ht="21.0" customHeight="1">
      <c r="A769" s="1"/>
      <c r="B769" s="2"/>
      <c r="C769" s="2"/>
      <c r="D769" s="24"/>
      <c r="E769" s="2"/>
      <c r="F769" s="2"/>
      <c r="G769" s="2"/>
      <c r="H769" s="2"/>
    </row>
    <row r="770" ht="21.0" customHeight="1">
      <c r="A770" s="1"/>
      <c r="B770" s="2"/>
      <c r="C770" s="2"/>
      <c r="D770" s="24"/>
      <c r="E770" s="2"/>
      <c r="F770" s="2"/>
      <c r="G770" s="2"/>
      <c r="H770" s="2"/>
    </row>
    <row r="771" ht="21.0" customHeight="1">
      <c r="A771" s="1"/>
      <c r="B771" s="2"/>
      <c r="C771" s="2"/>
      <c r="D771" s="24"/>
      <c r="E771" s="2"/>
      <c r="F771" s="2"/>
      <c r="G771" s="2"/>
      <c r="H771" s="2"/>
    </row>
    <row r="772" ht="21.0" customHeight="1">
      <c r="A772" s="1"/>
      <c r="B772" s="2"/>
      <c r="C772" s="2"/>
      <c r="D772" s="24"/>
      <c r="E772" s="2"/>
      <c r="F772" s="2"/>
      <c r="G772" s="2"/>
      <c r="H772" s="2"/>
    </row>
    <row r="773" ht="21.0" customHeight="1">
      <c r="A773" s="1"/>
      <c r="B773" s="2"/>
      <c r="C773" s="2"/>
      <c r="D773" s="24"/>
      <c r="E773" s="2"/>
      <c r="F773" s="2"/>
      <c r="G773" s="2"/>
      <c r="H773" s="2"/>
    </row>
    <row r="774" ht="21.0" customHeight="1">
      <c r="A774" s="1"/>
      <c r="B774" s="2"/>
      <c r="C774" s="2"/>
      <c r="D774" s="24"/>
      <c r="E774" s="2"/>
      <c r="F774" s="2"/>
      <c r="G774" s="2"/>
      <c r="H774" s="2"/>
    </row>
    <row r="775" ht="21.0" customHeight="1">
      <c r="A775" s="1"/>
      <c r="B775" s="2"/>
      <c r="C775" s="2"/>
      <c r="D775" s="24"/>
      <c r="E775" s="2"/>
      <c r="F775" s="2"/>
      <c r="G775" s="2"/>
      <c r="H775" s="2"/>
    </row>
    <row r="776" ht="21.0" customHeight="1">
      <c r="A776" s="1"/>
      <c r="B776" s="2"/>
      <c r="C776" s="2"/>
      <c r="D776" s="24"/>
      <c r="E776" s="2"/>
      <c r="F776" s="2"/>
      <c r="G776" s="2"/>
      <c r="H776" s="2"/>
    </row>
    <row r="777" ht="21.0" customHeight="1">
      <c r="A777" s="1"/>
      <c r="B777" s="2"/>
      <c r="C777" s="2"/>
      <c r="D777" s="24"/>
      <c r="E777" s="2"/>
      <c r="F777" s="2"/>
      <c r="G777" s="2"/>
      <c r="H777" s="2"/>
    </row>
    <row r="778" ht="21.0" customHeight="1">
      <c r="A778" s="1"/>
      <c r="B778" s="2"/>
      <c r="C778" s="2"/>
      <c r="D778" s="24"/>
      <c r="E778" s="2"/>
      <c r="F778" s="2"/>
      <c r="G778" s="2"/>
      <c r="H778" s="2"/>
    </row>
    <row r="779" ht="21.0" customHeight="1">
      <c r="A779" s="1"/>
      <c r="B779" s="2"/>
      <c r="C779" s="2"/>
      <c r="D779" s="24"/>
      <c r="E779" s="2"/>
      <c r="F779" s="2"/>
      <c r="G779" s="2"/>
      <c r="H779" s="2"/>
    </row>
    <row r="780" ht="21.0" customHeight="1">
      <c r="A780" s="1"/>
      <c r="B780" s="2"/>
      <c r="C780" s="2"/>
      <c r="D780" s="24"/>
      <c r="E780" s="2"/>
      <c r="F780" s="2"/>
      <c r="G780" s="2"/>
      <c r="H780" s="2"/>
    </row>
    <row r="781" ht="21.0" customHeight="1">
      <c r="A781" s="1"/>
      <c r="B781" s="2"/>
      <c r="C781" s="2"/>
      <c r="D781" s="24"/>
      <c r="E781" s="2"/>
      <c r="F781" s="2"/>
      <c r="G781" s="2"/>
      <c r="H781" s="2"/>
    </row>
    <row r="782" ht="21.0" customHeight="1">
      <c r="A782" s="1"/>
      <c r="B782" s="2"/>
      <c r="C782" s="2"/>
      <c r="D782" s="24"/>
      <c r="E782" s="2"/>
      <c r="F782" s="2"/>
      <c r="G782" s="2"/>
      <c r="H782" s="2"/>
    </row>
    <row r="783" ht="21.0" customHeight="1">
      <c r="A783" s="1"/>
      <c r="B783" s="2"/>
      <c r="C783" s="2"/>
      <c r="D783" s="24"/>
      <c r="E783" s="2"/>
      <c r="F783" s="2"/>
      <c r="G783" s="2"/>
      <c r="H783" s="2"/>
    </row>
    <row r="784" ht="21.0" customHeight="1">
      <c r="A784" s="1"/>
      <c r="B784" s="2"/>
      <c r="C784" s="2"/>
      <c r="D784" s="24"/>
      <c r="E784" s="2"/>
      <c r="F784" s="2"/>
      <c r="G784" s="2"/>
      <c r="H784" s="2"/>
    </row>
    <row r="785" ht="21.0" customHeight="1">
      <c r="A785" s="1"/>
      <c r="B785" s="2"/>
      <c r="C785" s="2"/>
      <c r="D785" s="24"/>
      <c r="E785" s="2"/>
      <c r="F785" s="2"/>
      <c r="G785" s="2"/>
      <c r="H785" s="2"/>
    </row>
    <row r="786" ht="21.0" customHeight="1">
      <c r="A786" s="1"/>
      <c r="B786" s="2"/>
      <c r="C786" s="2"/>
      <c r="D786" s="24"/>
      <c r="E786" s="2"/>
      <c r="F786" s="2"/>
      <c r="G786" s="2"/>
      <c r="H786" s="2"/>
    </row>
    <row r="787" ht="21.0" customHeight="1">
      <c r="A787" s="1"/>
      <c r="B787" s="2"/>
      <c r="C787" s="2"/>
      <c r="D787" s="24"/>
      <c r="E787" s="2"/>
      <c r="F787" s="2"/>
      <c r="G787" s="2"/>
      <c r="H787" s="2"/>
    </row>
    <row r="788" ht="21.0" customHeight="1">
      <c r="A788" s="1"/>
      <c r="B788" s="2"/>
      <c r="C788" s="2"/>
      <c r="D788" s="24"/>
      <c r="E788" s="2"/>
      <c r="F788" s="2"/>
      <c r="G788" s="2"/>
      <c r="H788" s="2"/>
    </row>
    <row r="789" ht="21.0" customHeight="1">
      <c r="A789" s="1"/>
      <c r="B789" s="2"/>
      <c r="C789" s="2"/>
      <c r="D789" s="24"/>
      <c r="E789" s="2"/>
      <c r="F789" s="2"/>
      <c r="G789" s="2"/>
      <c r="H789" s="2"/>
    </row>
    <row r="790" ht="21.0" customHeight="1">
      <c r="A790" s="1"/>
      <c r="B790" s="2"/>
      <c r="C790" s="2"/>
      <c r="D790" s="24"/>
      <c r="E790" s="2"/>
      <c r="F790" s="2"/>
      <c r="G790" s="2"/>
      <c r="H790" s="2"/>
    </row>
    <row r="791" ht="21.0" customHeight="1">
      <c r="A791" s="1"/>
      <c r="B791" s="2"/>
      <c r="C791" s="2"/>
      <c r="D791" s="24"/>
      <c r="E791" s="2"/>
      <c r="F791" s="2"/>
      <c r="G791" s="2"/>
      <c r="H791" s="2"/>
    </row>
    <row r="792" ht="21.0" customHeight="1">
      <c r="A792" s="1"/>
      <c r="B792" s="2"/>
      <c r="C792" s="2"/>
      <c r="D792" s="24"/>
      <c r="E792" s="2"/>
      <c r="F792" s="2"/>
      <c r="G792" s="2"/>
      <c r="H792" s="2"/>
    </row>
    <row r="793" ht="21.0" customHeight="1">
      <c r="A793" s="1"/>
      <c r="B793" s="2"/>
      <c r="C793" s="2"/>
      <c r="D793" s="24"/>
      <c r="E793" s="2"/>
      <c r="F793" s="2"/>
      <c r="G793" s="2"/>
      <c r="H793" s="2"/>
    </row>
    <row r="794" ht="21.0" customHeight="1">
      <c r="A794" s="1"/>
      <c r="B794" s="2"/>
      <c r="C794" s="2"/>
      <c r="D794" s="24"/>
      <c r="E794" s="2"/>
      <c r="F794" s="2"/>
      <c r="G794" s="2"/>
      <c r="H794" s="2"/>
    </row>
    <row r="795" ht="21.0" customHeight="1">
      <c r="A795" s="1"/>
      <c r="B795" s="2"/>
      <c r="C795" s="2"/>
      <c r="D795" s="24"/>
      <c r="E795" s="2"/>
      <c r="F795" s="2"/>
      <c r="G795" s="2"/>
      <c r="H795" s="2"/>
    </row>
    <row r="796" ht="21.0" customHeight="1">
      <c r="A796" s="1"/>
      <c r="B796" s="2"/>
      <c r="C796" s="2"/>
      <c r="D796" s="24"/>
      <c r="E796" s="2"/>
      <c r="F796" s="2"/>
      <c r="G796" s="2"/>
      <c r="H796" s="2"/>
    </row>
    <row r="797" ht="21.0" customHeight="1">
      <c r="A797" s="1"/>
      <c r="B797" s="2"/>
      <c r="C797" s="2"/>
      <c r="D797" s="24"/>
      <c r="E797" s="2"/>
      <c r="F797" s="2"/>
      <c r="G797" s="2"/>
      <c r="H797" s="2"/>
    </row>
    <row r="798" ht="21.0" customHeight="1">
      <c r="A798" s="1"/>
      <c r="B798" s="2"/>
      <c r="C798" s="2"/>
      <c r="D798" s="24"/>
      <c r="E798" s="2"/>
      <c r="F798" s="2"/>
      <c r="G798" s="2"/>
      <c r="H798" s="2"/>
    </row>
    <row r="799" ht="21.0" customHeight="1">
      <c r="A799" s="1"/>
      <c r="B799" s="2"/>
      <c r="C799" s="2"/>
      <c r="D799" s="24"/>
      <c r="E799" s="2"/>
      <c r="F799" s="2"/>
      <c r="G799" s="2"/>
      <c r="H799" s="2"/>
    </row>
    <row r="800" ht="21.0" customHeight="1">
      <c r="A800" s="1"/>
      <c r="B800" s="2"/>
      <c r="C800" s="2"/>
      <c r="D800" s="24"/>
      <c r="E800" s="2"/>
      <c r="F800" s="2"/>
      <c r="G800" s="2"/>
      <c r="H800" s="2"/>
    </row>
    <row r="801" ht="21.0" customHeight="1">
      <c r="A801" s="1"/>
      <c r="B801" s="2"/>
      <c r="C801" s="2"/>
      <c r="D801" s="24"/>
      <c r="E801" s="2"/>
      <c r="F801" s="2"/>
      <c r="G801" s="2"/>
      <c r="H801" s="2"/>
    </row>
    <row r="802" ht="21.0" customHeight="1">
      <c r="A802" s="1"/>
      <c r="B802" s="2"/>
      <c r="C802" s="2"/>
      <c r="D802" s="24"/>
      <c r="E802" s="2"/>
      <c r="F802" s="2"/>
      <c r="G802" s="2"/>
      <c r="H802" s="2"/>
    </row>
    <row r="803" ht="21.0" customHeight="1">
      <c r="A803" s="1"/>
      <c r="B803" s="2"/>
      <c r="C803" s="2"/>
      <c r="D803" s="24"/>
      <c r="E803" s="2"/>
      <c r="F803" s="2"/>
      <c r="G803" s="2"/>
      <c r="H803" s="2"/>
    </row>
    <row r="804" ht="21.0" customHeight="1">
      <c r="A804" s="1"/>
      <c r="B804" s="2"/>
      <c r="C804" s="2"/>
      <c r="D804" s="24"/>
      <c r="E804" s="2"/>
      <c r="F804" s="2"/>
      <c r="G804" s="2"/>
      <c r="H804" s="2"/>
    </row>
    <row r="805" ht="21.0" customHeight="1">
      <c r="A805" s="1"/>
      <c r="B805" s="2"/>
      <c r="C805" s="2"/>
      <c r="D805" s="24"/>
      <c r="E805" s="2"/>
      <c r="F805" s="2"/>
      <c r="G805" s="2"/>
      <c r="H805" s="2"/>
    </row>
    <row r="806" ht="21.0" customHeight="1">
      <c r="A806" s="1"/>
      <c r="B806" s="2"/>
      <c r="C806" s="2"/>
      <c r="D806" s="24"/>
      <c r="E806" s="2"/>
      <c r="F806" s="2"/>
      <c r="G806" s="2"/>
      <c r="H806" s="2"/>
    </row>
    <row r="807" ht="21.0" customHeight="1">
      <c r="A807" s="1"/>
      <c r="B807" s="2"/>
      <c r="C807" s="2"/>
      <c r="D807" s="24"/>
      <c r="E807" s="2"/>
      <c r="F807" s="2"/>
      <c r="G807" s="2"/>
      <c r="H807" s="2"/>
    </row>
    <row r="808" ht="21.0" customHeight="1">
      <c r="A808" s="1"/>
      <c r="B808" s="2"/>
      <c r="C808" s="2"/>
      <c r="D808" s="24"/>
      <c r="E808" s="2"/>
      <c r="F808" s="2"/>
      <c r="G808" s="2"/>
      <c r="H808" s="2"/>
    </row>
    <row r="809" ht="21.0" customHeight="1">
      <c r="A809" s="1"/>
      <c r="B809" s="2"/>
      <c r="C809" s="2"/>
      <c r="D809" s="24"/>
      <c r="E809" s="2"/>
      <c r="F809" s="2"/>
      <c r="G809" s="2"/>
      <c r="H809" s="2"/>
    </row>
    <row r="810" ht="21.0" customHeight="1">
      <c r="A810" s="1"/>
      <c r="B810" s="2"/>
      <c r="C810" s="2"/>
      <c r="D810" s="24"/>
      <c r="E810" s="2"/>
      <c r="F810" s="2"/>
      <c r="G810" s="2"/>
      <c r="H810" s="2"/>
    </row>
    <row r="811" ht="21.0" customHeight="1">
      <c r="A811" s="1"/>
      <c r="B811" s="2"/>
      <c r="C811" s="2"/>
      <c r="D811" s="24"/>
      <c r="E811" s="2"/>
      <c r="F811" s="2"/>
      <c r="G811" s="2"/>
      <c r="H811" s="2"/>
    </row>
    <row r="812" ht="21.0" customHeight="1">
      <c r="A812" s="1"/>
      <c r="B812" s="2"/>
      <c r="C812" s="2"/>
      <c r="D812" s="24"/>
      <c r="E812" s="2"/>
      <c r="F812" s="2"/>
      <c r="G812" s="2"/>
      <c r="H812" s="2"/>
    </row>
    <row r="813" ht="21.0" customHeight="1">
      <c r="A813" s="1"/>
      <c r="B813" s="2"/>
      <c r="C813" s="2"/>
      <c r="D813" s="24"/>
      <c r="E813" s="2"/>
      <c r="F813" s="2"/>
      <c r="G813" s="2"/>
      <c r="H813" s="2"/>
    </row>
    <row r="814" ht="21.0" customHeight="1">
      <c r="A814" s="1"/>
      <c r="B814" s="2"/>
      <c r="C814" s="2"/>
      <c r="D814" s="24"/>
      <c r="E814" s="2"/>
      <c r="F814" s="2"/>
      <c r="G814" s="2"/>
      <c r="H814" s="2"/>
    </row>
    <row r="815" ht="21.0" customHeight="1">
      <c r="A815" s="1"/>
      <c r="B815" s="2"/>
      <c r="C815" s="2"/>
      <c r="D815" s="24"/>
      <c r="E815" s="2"/>
      <c r="F815" s="2"/>
      <c r="G815" s="2"/>
      <c r="H815" s="2"/>
    </row>
    <row r="816" ht="21.0" customHeight="1">
      <c r="A816" s="1"/>
      <c r="B816" s="2"/>
      <c r="C816" s="2"/>
      <c r="D816" s="24"/>
      <c r="E816" s="2"/>
      <c r="F816" s="2"/>
      <c r="G816" s="2"/>
      <c r="H816" s="2"/>
    </row>
    <row r="817" ht="21.0" customHeight="1">
      <c r="A817" s="1"/>
      <c r="B817" s="2"/>
      <c r="C817" s="2"/>
      <c r="D817" s="24"/>
      <c r="E817" s="2"/>
      <c r="F817" s="2"/>
      <c r="G817" s="2"/>
      <c r="H817" s="2"/>
    </row>
    <row r="818" ht="21.0" customHeight="1">
      <c r="A818" s="1"/>
      <c r="B818" s="2"/>
      <c r="C818" s="2"/>
      <c r="D818" s="24"/>
      <c r="E818" s="2"/>
      <c r="F818" s="2"/>
      <c r="G818" s="2"/>
      <c r="H818" s="2"/>
    </row>
    <row r="819" ht="21.0" customHeight="1">
      <c r="A819" s="1"/>
      <c r="B819" s="2"/>
      <c r="C819" s="2"/>
      <c r="D819" s="24"/>
      <c r="E819" s="2"/>
      <c r="F819" s="2"/>
      <c r="G819" s="2"/>
      <c r="H819" s="2"/>
    </row>
    <row r="820" ht="21.0" customHeight="1">
      <c r="A820" s="1"/>
      <c r="B820" s="2"/>
      <c r="C820" s="2"/>
      <c r="D820" s="24"/>
      <c r="E820" s="2"/>
      <c r="F820" s="2"/>
      <c r="G820" s="2"/>
      <c r="H820" s="2"/>
    </row>
    <row r="821" ht="21.0" customHeight="1">
      <c r="A821" s="1"/>
      <c r="B821" s="2"/>
      <c r="C821" s="2"/>
      <c r="D821" s="24"/>
      <c r="E821" s="2"/>
      <c r="F821" s="2"/>
      <c r="G821" s="2"/>
      <c r="H821" s="2"/>
    </row>
    <row r="822" ht="21.0" customHeight="1">
      <c r="A822" s="1"/>
      <c r="B822" s="2"/>
      <c r="C822" s="2"/>
      <c r="D822" s="24"/>
      <c r="E822" s="2"/>
      <c r="F822" s="2"/>
      <c r="G822" s="2"/>
      <c r="H822" s="2"/>
    </row>
    <row r="823" ht="21.0" customHeight="1">
      <c r="A823" s="1"/>
      <c r="B823" s="2"/>
      <c r="C823" s="2"/>
      <c r="D823" s="24"/>
      <c r="E823" s="2"/>
      <c r="F823" s="2"/>
      <c r="G823" s="2"/>
      <c r="H823" s="2"/>
    </row>
    <row r="824" ht="21.0" customHeight="1">
      <c r="A824" s="1"/>
      <c r="B824" s="2"/>
      <c r="C824" s="2"/>
      <c r="D824" s="24"/>
      <c r="E824" s="2"/>
      <c r="F824" s="2"/>
      <c r="G824" s="2"/>
      <c r="H824" s="2"/>
    </row>
    <row r="825" ht="21.0" customHeight="1">
      <c r="A825" s="1"/>
      <c r="B825" s="2"/>
      <c r="C825" s="2"/>
      <c r="D825" s="24"/>
      <c r="E825" s="2"/>
      <c r="F825" s="2"/>
      <c r="G825" s="2"/>
      <c r="H825" s="2"/>
    </row>
    <row r="826" ht="21.0" customHeight="1">
      <c r="A826" s="1"/>
      <c r="B826" s="2"/>
      <c r="C826" s="2"/>
      <c r="D826" s="24"/>
      <c r="E826" s="2"/>
      <c r="F826" s="2"/>
      <c r="G826" s="2"/>
      <c r="H826" s="2"/>
    </row>
    <row r="827" ht="21.0" customHeight="1">
      <c r="A827" s="1"/>
      <c r="B827" s="2"/>
      <c r="C827" s="2"/>
      <c r="D827" s="24"/>
      <c r="E827" s="2"/>
      <c r="F827" s="2"/>
      <c r="G827" s="2"/>
      <c r="H827" s="2"/>
    </row>
    <row r="828" ht="21.0" customHeight="1">
      <c r="A828" s="1"/>
      <c r="B828" s="2"/>
      <c r="C828" s="2"/>
      <c r="D828" s="24"/>
      <c r="E828" s="2"/>
      <c r="F828" s="2"/>
      <c r="G828" s="2"/>
      <c r="H828" s="2"/>
    </row>
    <row r="829" ht="21.0" customHeight="1">
      <c r="A829" s="1"/>
      <c r="B829" s="2"/>
      <c r="C829" s="2"/>
      <c r="D829" s="24"/>
      <c r="E829" s="2"/>
      <c r="F829" s="2"/>
      <c r="G829" s="2"/>
      <c r="H829" s="2"/>
    </row>
    <row r="830" ht="21.0" customHeight="1">
      <c r="A830" s="1"/>
      <c r="B830" s="2"/>
      <c r="C830" s="2"/>
      <c r="D830" s="24"/>
      <c r="E830" s="2"/>
      <c r="F830" s="2"/>
      <c r="G830" s="2"/>
      <c r="H830" s="2"/>
    </row>
    <row r="831" ht="21.0" customHeight="1">
      <c r="A831" s="1"/>
      <c r="B831" s="2"/>
      <c r="C831" s="2"/>
      <c r="D831" s="24"/>
      <c r="E831" s="2"/>
      <c r="F831" s="2"/>
      <c r="G831" s="2"/>
      <c r="H831" s="2"/>
    </row>
    <row r="832" ht="21.0" customHeight="1">
      <c r="A832" s="1"/>
      <c r="B832" s="2"/>
      <c r="C832" s="2"/>
      <c r="D832" s="24"/>
      <c r="E832" s="2"/>
      <c r="F832" s="2"/>
      <c r="G832" s="2"/>
      <c r="H832" s="2"/>
    </row>
    <row r="833" ht="21.0" customHeight="1">
      <c r="A833" s="1"/>
      <c r="B833" s="2"/>
      <c r="C833" s="2"/>
      <c r="D833" s="24"/>
      <c r="E833" s="2"/>
      <c r="F833" s="2"/>
      <c r="G833" s="2"/>
      <c r="H833" s="2"/>
    </row>
    <row r="834" ht="21.0" customHeight="1">
      <c r="A834" s="1"/>
      <c r="B834" s="2"/>
      <c r="C834" s="2"/>
      <c r="D834" s="24"/>
      <c r="E834" s="2"/>
      <c r="F834" s="2"/>
      <c r="G834" s="2"/>
      <c r="H834" s="2"/>
    </row>
    <row r="835" ht="21.0" customHeight="1">
      <c r="A835" s="1"/>
      <c r="B835" s="2"/>
      <c r="C835" s="2"/>
      <c r="D835" s="24"/>
      <c r="E835" s="2"/>
      <c r="F835" s="2"/>
      <c r="G835" s="2"/>
      <c r="H835" s="2"/>
    </row>
    <row r="836" ht="21.0" customHeight="1">
      <c r="A836" s="1"/>
      <c r="B836" s="2"/>
      <c r="C836" s="2"/>
      <c r="D836" s="24"/>
      <c r="E836" s="2"/>
      <c r="F836" s="2"/>
      <c r="G836" s="2"/>
      <c r="H836" s="2"/>
    </row>
    <row r="837" ht="21.0" customHeight="1">
      <c r="A837" s="1"/>
      <c r="B837" s="2"/>
      <c r="C837" s="2"/>
      <c r="D837" s="24"/>
      <c r="E837" s="2"/>
      <c r="F837" s="2"/>
      <c r="G837" s="2"/>
      <c r="H837" s="2"/>
    </row>
    <row r="838" ht="21.0" customHeight="1">
      <c r="A838" s="1"/>
      <c r="B838" s="2"/>
      <c r="C838" s="2"/>
      <c r="D838" s="24"/>
      <c r="E838" s="2"/>
      <c r="F838" s="2"/>
      <c r="G838" s="2"/>
      <c r="H838" s="2"/>
    </row>
    <row r="839" ht="21.0" customHeight="1">
      <c r="A839" s="1"/>
      <c r="B839" s="2"/>
      <c r="C839" s="2"/>
      <c r="D839" s="24"/>
      <c r="E839" s="2"/>
      <c r="F839" s="2"/>
      <c r="G839" s="2"/>
      <c r="H839" s="2"/>
    </row>
    <row r="840" ht="21.0" customHeight="1">
      <c r="A840" s="1"/>
      <c r="B840" s="2"/>
      <c r="C840" s="2"/>
      <c r="D840" s="24"/>
      <c r="E840" s="2"/>
      <c r="F840" s="2"/>
      <c r="G840" s="2"/>
      <c r="H840" s="2"/>
    </row>
    <row r="841" ht="21.0" customHeight="1">
      <c r="A841" s="1"/>
      <c r="B841" s="2"/>
      <c r="C841" s="2"/>
      <c r="D841" s="24"/>
      <c r="E841" s="2"/>
      <c r="F841" s="2"/>
      <c r="G841" s="2"/>
      <c r="H841" s="2"/>
    </row>
    <row r="842" ht="21.0" customHeight="1">
      <c r="A842" s="1"/>
      <c r="B842" s="2"/>
      <c r="C842" s="2"/>
      <c r="D842" s="24"/>
      <c r="E842" s="2"/>
      <c r="F842" s="2"/>
      <c r="G842" s="2"/>
      <c r="H842" s="2"/>
    </row>
    <row r="843" ht="21.0" customHeight="1">
      <c r="A843" s="1"/>
      <c r="B843" s="2"/>
      <c r="C843" s="2"/>
      <c r="D843" s="24"/>
      <c r="E843" s="2"/>
      <c r="F843" s="2"/>
      <c r="G843" s="2"/>
      <c r="H843" s="2"/>
    </row>
    <row r="844" ht="21.0" customHeight="1">
      <c r="A844" s="1"/>
      <c r="B844" s="2"/>
      <c r="C844" s="2"/>
      <c r="D844" s="24"/>
      <c r="E844" s="2"/>
      <c r="F844" s="2"/>
      <c r="G844" s="2"/>
      <c r="H844" s="2"/>
    </row>
    <row r="845" ht="21.0" customHeight="1">
      <c r="A845" s="1"/>
      <c r="B845" s="2"/>
      <c r="C845" s="2"/>
      <c r="D845" s="24"/>
      <c r="E845" s="2"/>
      <c r="F845" s="2"/>
      <c r="G845" s="2"/>
      <c r="H845" s="2"/>
    </row>
    <row r="846" ht="21.0" customHeight="1">
      <c r="A846" s="1"/>
      <c r="B846" s="2"/>
      <c r="C846" s="2"/>
      <c r="D846" s="24"/>
      <c r="E846" s="2"/>
      <c r="F846" s="2"/>
      <c r="G846" s="2"/>
      <c r="H846" s="2"/>
    </row>
    <row r="847" ht="21.0" customHeight="1">
      <c r="A847" s="1"/>
      <c r="B847" s="2"/>
      <c r="C847" s="2"/>
      <c r="D847" s="24"/>
      <c r="E847" s="2"/>
      <c r="F847" s="2"/>
      <c r="G847" s="2"/>
      <c r="H847" s="2"/>
    </row>
    <row r="848" ht="21.0" customHeight="1">
      <c r="A848" s="1"/>
      <c r="B848" s="2"/>
      <c r="C848" s="2"/>
      <c r="D848" s="24"/>
      <c r="E848" s="2"/>
      <c r="F848" s="2"/>
      <c r="G848" s="2"/>
      <c r="H848" s="2"/>
    </row>
    <row r="849" ht="21.0" customHeight="1">
      <c r="A849" s="1"/>
      <c r="B849" s="2"/>
      <c r="C849" s="2"/>
      <c r="D849" s="24"/>
      <c r="E849" s="2"/>
      <c r="F849" s="2"/>
      <c r="G849" s="2"/>
      <c r="H849" s="2"/>
    </row>
    <row r="850" ht="21.0" customHeight="1">
      <c r="A850" s="1"/>
      <c r="B850" s="2"/>
      <c r="C850" s="2"/>
      <c r="D850" s="24"/>
      <c r="E850" s="2"/>
      <c r="F850" s="2"/>
      <c r="G850" s="2"/>
      <c r="H850" s="2"/>
    </row>
    <row r="851" ht="21.0" customHeight="1">
      <c r="A851" s="1"/>
      <c r="B851" s="2"/>
      <c r="C851" s="2"/>
      <c r="D851" s="24"/>
      <c r="E851" s="2"/>
      <c r="F851" s="2"/>
      <c r="G851" s="2"/>
      <c r="H851" s="2"/>
    </row>
    <row r="852" ht="21.0" customHeight="1">
      <c r="A852" s="1"/>
      <c r="B852" s="2"/>
      <c r="C852" s="2"/>
      <c r="D852" s="24"/>
      <c r="E852" s="2"/>
      <c r="F852" s="2"/>
      <c r="G852" s="2"/>
      <c r="H852" s="2"/>
    </row>
    <row r="853" ht="21.0" customHeight="1">
      <c r="A853" s="1"/>
      <c r="B853" s="2"/>
      <c r="C853" s="2"/>
      <c r="D853" s="24"/>
      <c r="E853" s="2"/>
      <c r="F853" s="2"/>
      <c r="G853" s="2"/>
      <c r="H853" s="2"/>
    </row>
    <row r="854" ht="21.0" customHeight="1">
      <c r="A854" s="1"/>
      <c r="B854" s="2"/>
      <c r="C854" s="2"/>
      <c r="D854" s="24"/>
      <c r="E854" s="2"/>
      <c r="F854" s="2"/>
      <c r="G854" s="2"/>
      <c r="H854" s="2"/>
    </row>
    <row r="855" ht="21.0" customHeight="1">
      <c r="A855" s="1"/>
      <c r="B855" s="2"/>
      <c r="C855" s="2"/>
      <c r="D855" s="24"/>
      <c r="E855" s="2"/>
      <c r="F855" s="2"/>
      <c r="G855" s="2"/>
      <c r="H855" s="2"/>
    </row>
    <row r="856" ht="21.0" customHeight="1">
      <c r="A856" s="1"/>
      <c r="B856" s="2"/>
      <c r="C856" s="2"/>
      <c r="D856" s="24"/>
      <c r="E856" s="2"/>
      <c r="F856" s="2"/>
      <c r="G856" s="2"/>
      <c r="H856" s="2"/>
    </row>
    <row r="857" ht="21.0" customHeight="1">
      <c r="A857" s="1"/>
      <c r="B857" s="2"/>
      <c r="C857" s="2"/>
      <c r="D857" s="24"/>
      <c r="E857" s="2"/>
      <c r="F857" s="2"/>
      <c r="G857" s="2"/>
      <c r="H857" s="2"/>
    </row>
    <row r="858" ht="21.0" customHeight="1">
      <c r="A858" s="1"/>
      <c r="B858" s="2"/>
      <c r="C858" s="2"/>
      <c r="D858" s="24"/>
      <c r="E858" s="2"/>
      <c r="F858" s="2"/>
      <c r="G858" s="2"/>
      <c r="H858" s="2"/>
    </row>
    <row r="859" ht="21.0" customHeight="1">
      <c r="A859" s="1"/>
      <c r="B859" s="2"/>
      <c r="C859" s="2"/>
      <c r="D859" s="24"/>
      <c r="E859" s="2"/>
      <c r="F859" s="2"/>
      <c r="G859" s="2"/>
      <c r="H859" s="2"/>
    </row>
    <row r="860" ht="21.0" customHeight="1">
      <c r="A860" s="1"/>
      <c r="B860" s="2"/>
      <c r="C860" s="2"/>
      <c r="D860" s="24"/>
      <c r="E860" s="2"/>
      <c r="F860" s="2"/>
      <c r="G860" s="2"/>
      <c r="H860" s="2"/>
    </row>
    <row r="861" ht="21.0" customHeight="1">
      <c r="A861" s="1"/>
      <c r="B861" s="2"/>
      <c r="C861" s="2"/>
      <c r="D861" s="24"/>
      <c r="E861" s="2"/>
      <c r="F861" s="2"/>
      <c r="G861" s="2"/>
      <c r="H861" s="2"/>
    </row>
    <row r="862" ht="21.0" customHeight="1">
      <c r="A862" s="1"/>
      <c r="B862" s="2"/>
      <c r="C862" s="2"/>
      <c r="D862" s="24"/>
      <c r="E862" s="2"/>
      <c r="F862" s="2"/>
      <c r="G862" s="2"/>
      <c r="H862" s="2"/>
    </row>
    <row r="863" ht="21.0" customHeight="1">
      <c r="A863" s="1"/>
      <c r="B863" s="2"/>
      <c r="C863" s="2"/>
      <c r="D863" s="24"/>
      <c r="E863" s="2"/>
      <c r="F863" s="2"/>
      <c r="G863" s="2"/>
      <c r="H863" s="2"/>
    </row>
    <row r="864" ht="21.0" customHeight="1">
      <c r="A864" s="1"/>
      <c r="B864" s="2"/>
      <c r="C864" s="2"/>
      <c r="D864" s="24"/>
      <c r="E864" s="2"/>
      <c r="F864" s="2"/>
      <c r="G864" s="2"/>
      <c r="H864" s="2"/>
    </row>
    <row r="865" ht="21.0" customHeight="1">
      <c r="A865" s="1"/>
      <c r="B865" s="2"/>
      <c r="C865" s="2"/>
      <c r="D865" s="24"/>
      <c r="E865" s="2"/>
      <c r="F865" s="2"/>
      <c r="G865" s="2"/>
      <c r="H865" s="2"/>
    </row>
    <row r="866" ht="21.0" customHeight="1">
      <c r="A866" s="1"/>
      <c r="B866" s="2"/>
      <c r="C866" s="2"/>
      <c r="D866" s="24"/>
      <c r="E866" s="2"/>
      <c r="F866" s="2"/>
      <c r="G866" s="2"/>
      <c r="H866" s="2"/>
    </row>
    <row r="867" ht="21.0" customHeight="1">
      <c r="A867" s="1"/>
      <c r="B867" s="2"/>
      <c r="C867" s="2"/>
      <c r="D867" s="24"/>
      <c r="E867" s="2"/>
      <c r="F867" s="2"/>
      <c r="G867" s="2"/>
      <c r="H867" s="2"/>
    </row>
    <row r="868" ht="21.0" customHeight="1">
      <c r="A868" s="1"/>
      <c r="B868" s="2"/>
      <c r="C868" s="2"/>
      <c r="D868" s="24"/>
      <c r="E868" s="2"/>
      <c r="F868" s="2"/>
      <c r="G868" s="2"/>
      <c r="H868" s="2"/>
    </row>
    <row r="869" ht="21.0" customHeight="1">
      <c r="A869" s="1"/>
      <c r="B869" s="2"/>
      <c r="C869" s="2"/>
      <c r="D869" s="24"/>
      <c r="E869" s="2"/>
      <c r="F869" s="2"/>
      <c r="G869" s="2"/>
      <c r="H869" s="2"/>
    </row>
    <row r="870" ht="21.0" customHeight="1">
      <c r="A870" s="1"/>
      <c r="B870" s="2"/>
      <c r="C870" s="2"/>
      <c r="D870" s="24"/>
      <c r="E870" s="2"/>
      <c r="F870" s="2"/>
      <c r="G870" s="2"/>
      <c r="H870" s="2"/>
    </row>
    <row r="871" ht="21.0" customHeight="1">
      <c r="A871" s="1"/>
      <c r="B871" s="2"/>
      <c r="C871" s="2"/>
      <c r="D871" s="24"/>
      <c r="E871" s="2"/>
      <c r="F871" s="2"/>
      <c r="G871" s="2"/>
      <c r="H871" s="2"/>
    </row>
    <row r="872" ht="21.0" customHeight="1">
      <c r="A872" s="1"/>
      <c r="B872" s="2"/>
      <c r="C872" s="2"/>
      <c r="D872" s="24"/>
      <c r="E872" s="2"/>
      <c r="F872" s="2"/>
      <c r="G872" s="2"/>
      <c r="H872" s="2"/>
    </row>
    <row r="873" ht="21.0" customHeight="1">
      <c r="A873" s="1"/>
      <c r="B873" s="2"/>
      <c r="C873" s="2"/>
      <c r="D873" s="24"/>
      <c r="E873" s="2"/>
      <c r="F873" s="2"/>
      <c r="G873" s="2"/>
      <c r="H873" s="2"/>
    </row>
    <row r="874" ht="21.0" customHeight="1">
      <c r="A874" s="1"/>
      <c r="B874" s="2"/>
      <c r="C874" s="2"/>
      <c r="D874" s="24"/>
      <c r="E874" s="2"/>
      <c r="F874" s="2"/>
      <c r="G874" s="2"/>
      <c r="H874" s="2"/>
    </row>
    <row r="875" ht="21.0" customHeight="1">
      <c r="A875" s="1"/>
      <c r="B875" s="2"/>
      <c r="C875" s="2"/>
      <c r="D875" s="24"/>
      <c r="E875" s="2"/>
      <c r="F875" s="2"/>
      <c r="G875" s="2"/>
      <c r="H875" s="2"/>
    </row>
    <row r="876" ht="21.0" customHeight="1">
      <c r="A876" s="1"/>
      <c r="B876" s="2"/>
      <c r="C876" s="2"/>
      <c r="D876" s="24"/>
      <c r="E876" s="2"/>
      <c r="F876" s="2"/>
      <c r="G876" s="2"/>
      <c r="H876" s="2"/>
    </row>
    <row r="877" ht="21.0" customHeight="1">
      <c r="A877" s="1"/>
      <c r="B877" s="2"/>
      <c r="C877" s="2"/>
      <c r="D877" s="24"/>
      <c r="E877" s="2"/>
      <c r="F877" s="2"/>
      <c r="G877" s="2"/>
      <c r="H877" s="2"/>
    </row>
    <row r="878" ht="21.0" customHeight="1">
      <c r="A878" s="1"/>
      <c r="B878" s="2"/>
      <c r="C878" s="2"/>
      <c r="D878" s="24"/>
      <c r="E878" s="2"/>
      <c r="F878" s="2"/>
      <c r="G878" s="2"/>
      <c r="H878" s="2"/>
    </row>
    <row r="879" ht="21.0" customHeight="1">
      <c r="A879" s="1"/>
      <c r="B879" s="2"/>
      <c r="C879" s="2"/>
      <c r="D879" s="24"/>
      <c r="E879" s="2"/>
      <c r="F879" s="2"/>
      <c r="G879" s="2"/>
      <c r="H879" s="2"/>
    </row>
    <row r="880" ht="21.0" customHeight="1">
      <c r="A880" s="1"/>
      <c r="B880" s="2"/>
      <c r="C880" s="2"/>
      <c r="D880" s="24"/>
      <c r="E880" s="2"/>
      <c r="F880" s="2"/>
      <c r="G880" s="2"/>
      <c r="H880" s="2"/>
    </row>
    <row r="881" ht="21.0" customHeight="1">
      <c r="A881" s="1"/>
      <c r="B881" s="2"/>
      <c r="C881" s="2"/>
      <c r="D881" s="24"/>
      <c r="E881" s="2"/>
      <c r="F881" s="2"/>
      <c r="G881" s="2"/>
      <c r="H881" s="2"/>
    </row>
    <row r="882" ht="21.0" customHeight="1">
      <c r="A882" s="1"/>
      <c r="B882" s="2"/>
      <c r="C882" s="2"/>
      <c r="D882" s="24"/>
      <c r="E882" s="2"/>
      <c r="F882" s="2"/>
      <c r="G882" s="2"/>
      <c r="H882" s="2"/>
    </row>
    <row r="883" ht="21.0" customHeight="1">
      <c r="A883" s="1"/>
      <c r="B883" s="2"/>
      <c r="C883" s="2"/>
      <c r="D883" s="24"/>
      <c r="E883" s="2"/>
      <c r="F883" s="2"/>
      <c r="G883" s="2"/>
      <c r="H883" s="2"/>
    </row>
    <row r="884" ht="21.0" customHeight="1">
      <c r="A884" s="1"/>
      <c r="B884" s="2"/>
      <c r="C884" s="2"/>
      <c r="D884" s="24"/>
      <c r="E884" s="2"/>
      <c r="F884" s="2"/>
      <c r="G884" s="2"/>
      <c r="H884" s="2"/>
    </row>
    <row r="885" ht="21.0" customHeight="1">
      <c r="A885" s="1"/>
      <c r="B885" s="2"/>
      <c r="C885" s="2"/>
      <c r="D885" s="24"/>
      <c r="E885" s="2"/>
      <c r="F885" s="2"/>
      <c r="G885" s="2"/>
      <c r="H885" s="2"/>
    </row>
    <row r="886" ht="21.0" customHeight="1">
      <c r="A886" s="1"/>
      <c r="B886" s="2"/>
      <c r="C886" s="2"/>
      <c r="D886" s="24"/>
      <c r="E886" s="2"/>
      <c r="F886" s="2"/>
      <c r="G886" s="2"/>
      <c r="H886" s="2"/>
    </row>
    <row r="887" ht="21.0" customHeight="1">
      <c r="A887" s="1"/>
      <c r="B887" s="2"/>
      <c r="C887" s="2"/>
      <c r="D887" s="24"/>
      <c r="E887" s="2"/>
      <c r="F887" s="2"/>
      <c r="G887" s="2"/>
      <c r="H887" s="2"/>
    </row>
    <row r="888" ht="21.0" customHeight="1">
      <c r="A888" s="1"/>
      <c r="B888" s="2"/>
      <c r="C888" s="2"/>
      <c r="D888" s="24"/>
      <c r="E888" s="2"/>
      <c r="F888" s="2"/>
      <c r="G888" s="2"/>
      <c r="H888" s="2"/>
    </row>
    <row r="889" ht="21.0" customHeight="1">
      <c r="A889" s="1"/>
      <c r="B889" s="2"/>
      <c r="C889" s="2"/>
      <c r="D889" s="24"/>
      <c r="E889" s="2"/>
      <c r="F889" s="2"/>
      <c r="G889" s="2"/>
      <c r="H889" s="2"/>
    </row>
    <row r="890" ht="21.0" customHeight="1">
      <c r="A890" s="1"/>
      <c r="B890" s="2"/>
      <c r="C890" s="2"/>
      <c r="D890" s="24"/>
      <c r="E890" s="2"/>
      <c r="F890" s="2"/>
      <c r="G890" s="2"/>
      <c r="H890" s="2"/>
    </row>
    <row r="891" ht="21.0" customHeight="1">
      <c r="A891" s="1"/>
      <c r="B891" s="2"/>
      <c r="C891" s="2"/>
      <c r="D891" s="24"/>
      <c r="E891" s="2"/>
      <c r="F891" s="2"/>
      <c r="G891" s="2"/>
      <c r="H891" s="2"/>
    </row>
    <row r="892" ht="21.0" customHeight="1">
      <c r="A892" s="1"/>
      <c r="B892" s="2"/>
      <c r="C892" s="2"/>
      <c r="D892" s="24"/>
      <c r="E892" s="2"/>
      <c r="F892" s="2"/>
      <c r="G892" s="2"/>
      <c r="H892" s="2"/>
    </row>
    <row r="893" ht="21.0" customHeight="1">
      <c r="A893" s="1"/>
      <c r="B893" s="2"/>
      <c r="C893" s="2"/>
      <c r="D893" s="24"/>
      <c r="E893" s="2"/>
      <c r="F893" s="2"/>
      <c r="G893" s="2"/>
      <c r="H893" s="2"/>
    </row>
    <row r="894" ht="21.0" customHeight="1">
      <c r="A894" s="1"/>
      <c r="B894" s="2"/>
      <c r="C894" s="2"/>
      <c r="D894" s="24"/>
      <c r="E894" s="2"/>
      <c r="F894" s="2"/>
      <c r="G894" s="2"/>
      <c r="H894" s="2"/>
    </row>
    <row r="895" ht="21.0" customHeight="1">
      <c r="A895" s="1"/>
      <c r="B895" s="2"/>
      <c r="C895" s="2"/>
      <c r="D895" s="24"/>
      <c r="E895" s="2"/>
      <c r="F895" s="2"/>
      <c r="G895" s="2"/>
      <c r="H895" s="2"/>
    </row>
    <row r="896" ht="21.0" customHeight="1">
      <c r="A896" s="1"/>
      <c r="B896" s="2"/>
      <c r="C896" s="2"/>
      <c r="D896" s="24"/>
      <c r="E896" s="2"/>
      <c r="F896" s="2"/>
      <c r="G896" s="2"/>
      <c r="H896" s="2"/>
    </row>
    <row r="897" ht="21.0" customHeight="1">
      <c r="A897" s="1"/>
      <c r="B897" s="2"/>
      <c r="C897" s="2"/>
      <c r="D897" s="24"/>
      <c r="E897" s="2"/>
      <c r="F897" s="2"/>
      <c r="G897" s="2"/>
      <c r="H897" s="2"/>
    </row>
    <row r="898" ht="21.0" customHeight="1">
      <c r="A898" s="1"/>
      <c r="B898" s="2"/>
      <c r="C898" s="2"/>
      <c r="D898" s="24"/>
      <c r="E898" s="2"/>
      <c r="F898" s="2"/>
      <c r="G898" s="2"/>
      <c r="H898" s="2"/>
    </row>
    <row r="899" ht="21.0" customHeight="1">
      <c r="A899" s="1"/>
      <c r="B899" s="2"/>
      <c r="C899" s="2"/>
      <c r="D899" s="24"/>
      <c r="E899" s="2"/>
      <c r="F899" s="2"/>
      <c r="G899" s="2"/>
      <c r="H899" s="2"/>
    </row>
    <row r="900" ht="21.0" customHeight="1">
      <c r="A900" s="1"/>
      <c r="B900" s="2"/>
      <c r="C900" s="2"/>
      <c r="D900" s="24"/>
      <c r="E900" s="2"/>
      <c r="F900" s="2"/>
      <c r="G900" s="2"/>
      <c r="H900" s="2"/>
    </row>
    <row r="901" ht="21.0" customHeight="1">
      <c r="A901" s="1"/>
      <c r="B901" s="2"/>
      <c r="C901" s="2"/>
      <c r="D901" s="24"/>
      <c r="E901" s="2"/>
      <c r="F901" s="2"/>
      <c r="G901" s="2"/>
      <c r="H901" s="2"/>
    </row>
    <row r="902" ht="21.0" customHeight="1">
      <c r="A902" s="1"/>
      <c r="B902" s="2"/>
      <c r="C902" s="2"/>
      <c r="D902" s="24"/>
      <c r="E902" s="2"/>
      <c r="F902" s="2"/>
      <c r="G902" s="2"/>
      <c r="H902" s="2"/>
    </row>
    <row r="903" ht="21.0" customHeight="1">
      <c r="A903" s="1"/>
      <c r="B903" s="2"/>
      <c r="C903" s="2"/>
      <c r="D903" s="24"/>
      <c r="E903" s="2"/>
      <c r="F903" s="2"/>
      <c r="G903" s="2"/>
      <c r="H903" s="2"/>
    </row>
    <row r="904" ht="21.0" customHeight="1">
      <c r="A904" s="1"/>
      <c r="B904" s="2"/>
      <c r="C904" s="2"/>
      <c r="D904" s="24"/>
      <c r="E904" s="2"/>
      <c r="F904" s="2"/>
      <c r="G904" s="2"/>
      <c r="H904" s="2"/>
    </row>
    <row r="905" ht="21.0" customHeight="1">
      <c r="A905" s="1"/>
      <c r="B905" s="2"/>
      <c r="C905" s="2"/>
      <c r="D905" s="24"/>
      <c r="E905" s="2"/>
      <c r="F905" s="2"/>
      <c r="G905" s="2"/>
      <c r="H905" s="2"/>
    </row>
    <row r="906" ht="21.0" customHeight="1">
      <c r="A906" s="1"/>
      <c r="B906" s="2"/>
      <c r="C906" s="2"/>
      <c r="D906" s="24"/>
      <c r="E906" s="2"/>
      <c r="F906" s="2"/>
      <c r="G906" s="2"/>
      <c r="H906" s="2"/>
    </row>
    <row r="907" ht="21.0" customHeight="1">
      <c r="A907" s="1"/>
      <c r="B907" s="2"/>
      <c r="C907" s="2"/>
      <c r="D907" s="24"/>
      <c r="E907" s="2"/>
      <c r="F907" s="2"/>
      <c r="G907" s="2"/>
      <c r="H907" s="2"/>
    </row>
    <row r="908" ht="21.0" customHeight="1">
      <c r="A908" s="1"/>
      <c r="B908" s="2"/>
      <c r="C908" s="2"/>
      <c r="D908" s="24"/>
      <c r="E908" s="2"/>
      <c r="F908" s="2"/>
      <c r="G908" s="2"/>
      <c r="H908" s="2"/>
    </row>
    <row r="909" ht="21.0" customHeight="1">
      <c r="A909" s="1"/>
      <c r="B909" s="2"/>
      <c r="C909" s="2"/>
      <c r="D909" s="24"/>
      <c r="E909" s="2"/>
      <c r="F909" s="2"/>
      <c r="G909" s="2"/>
      <c r="H909" s="2"/>
    </row>
    <row r="910" ht="21.0" customHeight="1">
      <c r="A910" s="1"/>
      <c r="B910" s="2"/>
      <c r="C910" s="2"/>
      <c r="D910" s="24"/>
      <c r="E910" s="2"/>
      <c r="F910" s="2"/>
      <c r="G910" s="2"/>
      <c r="H910" s="2"/>
    </row>
    <row r="911" ht="21.0" customHeight="1">
      <c r="A911" s="1"/>
      <c r="B911" s="2"/>
      <c r="C911" s="2"/>
      <c r="D911" s="24"/>
      <c r="E911" s="2"/>
      <c r="F911" s="2"/>
      <c r="G911" s="2"/>
      <c r="H911" s="2"/>
    </row>
    <row r="912" ht="21.0" customHeight="1">
      <c r="A912" s="1"/>
      <c r="B912" s="2"/>
      <c r="C912" s="2"/>
      <c r="D912" s="24"/>
      <c r="E912" s="2"/>
      <c r="F912" s="2"/>
      <c r="G912" s="2"/>
      <c r="H912" s="2"/>
    </row>
    <row r="913" ht="21.0" customHeight="1">
      <c r="A913" s="1"/>
      <c r="B913" s="2"/>
      <c r="C913" s="2"/>
      <c r="D913" s="24"/>
      <c r="E913" s="2"/>
      <c r="F913" s="2"/>
      <c r="G913" s="2"/>
      <c r="H913" s="2"/>
    </row>
    <row r="914" ht="21.0" customHeight="1">
      <c r="A914" s="1"/>
      <c r="B914" s="2"/>
      <c r="C914" s="2"/>
      <c r="D914" s="24"/>
      <c r="E914" s="2"/>
      <c r="F914" s="2"/>
      <c r="G914" s="2"/>
      <c r="H914" s="2"/>
    </row>
    <row r="915" ht="21.0" customHeight="1">
      <c r="A915" s="1"/>
      <c r="B915" s="2"/>
      <c r="C915" s="2"/>
      <c r="D915" s="24"/>
      <c r="E915" s="2"/>
      <c r="F915" s="2"/>
      <c r="G915" s="2"/>
      <c r="H915" s="2"/>
    </row>
    <row r="916" ht="21.0" customHeight="1">
      <c r="A916" s="1"/>
      <c r="B916" s="2"/>
      <c r="C916" s="2"/>
      <c r="D916" s="24"/>
      <c r="E916" s="2"/>
      <c r="F916" s="2"/>
      <c r="G916" s="2"/>
      <c r="H916" s="2"/>
    </row>
    <row r="917" ht="21.0" customHeight="1">
      <c r="A917" s="1"/>
      <c r="B917" s="2"/>
      <c r="C917" s="2"/>
      <c r="D917" s="24"/>
      <c r="E917" s="2"/>
      <c r="F917" s="2"/>
      <c r="G917" s="2"/>
      <c r="H917" s="2"/>
    </row>
    <row r="918" ht="21.0" customHeight="1">
      <c r="A918" s="1"/>
      <c r="B918" s="2"/>
      <c r="C918" s="2"/>
      <c r="D918" s="24"/>
      <c r="E918" s="2"/>
      <c r="F918" s="2"/>
      <c r="G918" s="2"/>
      <c r="H918" s="2"/>
    </row>
    <row r="919" ht="21.0" customHeight="1">
      <c r="A919" s="1"/>
      <c r="B919" s="2"/>
      <c r="C919" s="2"/>
      <c r="D919" s="24"/>
      <c r="E919" s="2"/>
      <c r="F919" s="2"/>
      <c r="G919" s="2"/>
      <c r="H919" s="2"/>
    </row>
    <row r="920" ht="21.0" customHeight="1">
      <c r="A920" s="1"/>
      <c r="B920" s="2"/>
      <c r="C920" s="2"/>
      <c r="D920" s="24"/>
      <c r="E920" s="2"/>
      <c r="F920" s="2"/>
      <c r="G920" s="2"/>
      <c r="H920" s="2"/>
    </row>
    <row r="921" ht="21.0" customHeight="1">
      <c r="A921" s="1"/>
      <c r="B921" s="2"/>
      <c r="C921" s="2"/>
      <c r="D921" s="24"/>
      <c r="E921" s="2"/>
      <c r="F921" s="2"/>
      <c r="G921" s="2"/>
      <c r="H921" s="2"/>
    </row>
    <row r="922" ht="21.0" customHeight="1">
      <c r="A922" s="1"/>
      <c r="B922" s="2"/>
      <c r="C922" s="2"/>
      <c r="D922" s="24"/>
      <c r="E922" s="2"/>
      <c r="F922" s="2"/>
      <c r="G922" s="2"/>
      <c r="H922" s="2"/>
    </row>
    <row r="923" ht="21.0" customHeight="1">
      <c r="A923" s="1"/>
      <c r="B923" s="2"/>
      <c r="C923" s="2"/>
      <c r="D923" s="24"/>
      <c r="E923" s="2"/>
      <c r="F923" s="2"/>
      <c r="G923" s="2"/>
      <c r="H923" s="2"/>
    </row>
    <row r="924" ht="21.0" customHeight="1">
      <c r="A924" s="1"/>
      <c r="B924" s="2"/>
      <c r="C924" s="2"/>
      <c r="D924" s="24"/>
      <c r="E924" s="2"/>
      <c r="F924" s="2"/>
      <c r="G924" s="2"/>
      <c r="H924" s="2"/>
    </row>
    <row r="925" ht="21.0" customHeight="1">
      <c r="A925" s="1"/>
      <c r="B925" s="2"/>
      <c r="C925" s="2"/>
      <c r="D925" s="24"/>
      <c r="E925" s="2"/>
      <c r="F925" s="2"/>
      <c r="G925" s="2"/>
      <c r="H925" s="2"/>
    </row>
    <row r="926" ht="21.0" customHeight="1">
      <c r="A926" s="1"/>
      <c r="B926" s="2"/>
      <c r="C926" s="2"/>
      <c r="D926" s="24"/>
      <c r="E926" s="2"/>
      <c r="F926" s="2"/>
      <c r="G926" s="2"/>
      <c r="H926" s="2"/>
    </row>
    <row r="927" ht="21.0" customHeight="1">
      <c r="A927" s="1"/>
      <c r="B927" s="2"/>
      <c r="C927" s="2"/>
      <c r="D927" s="24"/>
      <c r="E927" s="2"/>
      <c r="F927" s="2"/>
      <c r="G927" s="2"/>
      <c r="H927" s="2"/>
    </row>
    <row r="928" ht="21.0" customHeight="1">
      <c r="A928" s="1"/>
      <c r="B928" s="2"/>
      <c r="C928" s="2"/>
      <c r="D928" s="24"/>
      <c r="E928" s="2"/>
      <c r="F928" s="2"/>
      <c r="G928" s="2"/>
      <c r="H928" s="2"/>
    </row>
    <row r="929" ht="21.0" customHeight="1">
      <c r="A929" s="1"/>
      <c r="B929" s="2"/>
      <c r="C929" s="2"/>
      <c r="D929" s="24"/>
      <c r="E929" s="2"/>
      <c r="F929" s="2"/>
      <c r="G929" s="2"/>
      <c r="H929" s="2"/>
    </row>
    <row r="930" ht="21.0" customHeight="1">
      <c r="A930" s="1"/>
      <c r="B930" s="2"/>
      <c r="C930" s="2"/>
      <c r="D930" s="24"/>
      <c r="E930" s="2"/>
      <c r="F930" s="2"/>
      <c r="G930" s="2"/>
      <c r="H930" s="2"/>
    </row>
    <row r="931" ht="21.0" customHeight="1">
      <c r="A931" s="1"/>
      <c r="B931" s="2"/>
      <c r="C931" s="2"/>
      <c r="D931" s="24"/>
      <c r="E931" s="2"/>
      <c r="F931" s="2"/>
      <c r="G931" s="2"/>
      <c r="H931" s="2"/>
    </row>
    <row r="932" ht="21.0" customHeight="1">
      <c r="A932" s="1"/>
      <c r="B932" s="2"/>
      <c r="C932" s="2"/>
      <c r="D932" s="24"/>
      <c r="E932" s="2"/>
      <c r="F932" s="2"/>
      <c r="G932" s="2"/>
      <c r="H932" s="2"/>
    </row>
    <row r="933" ht="21.0" customHeight="1">
      <c r="A933" s="1"/>
      <c r="B933" s="2"/>
      <c r="C933" s="2"/>
      <c r="D933" s="24"/>
      <c r="E933" s="2"/>
      <c r="F933" s="2"/>
      <c r="G933" s="2"/>
      <c r="H933" s="2"/>
    </row>
    <row r="934" ht="21.0" customHeight="1">
      <c r="A934" s="1"/>
      <c r="B934" s="2"/>
      <c r="C934" s="2"/>
      <c r="D934" s="24"/>
      <c r="E934" s="2"/>
      <c r="F934" s="2"/>
      <c r="G934" s="2"/>
      <c r="H934" s="2"/>
    </row>
    <row r="935" ht="21.0" customHeight="1">
      <c r="A935" s="1"/>
      <c r="B935" s="2"/>
      <c r="C935" s="2"/>
      <c r="D935" s="24"/>
      <c r="E935" s="2"/>
      <c r="F935" s="2"/>
      <c r="G935" s="2"/>
      <c r="H935" s="2"/>
    </row>
    <row r="936" ht="21.0" customHeight="1">
      <c r="A936" s="1"/>
      <c r="B936" s="2"/>
      <c r="C936" s="2"/>
      <c r="D936" s="24"/>
      <c r="E936" s="2"/>
      <c r="F936" s="2"/>
      <c r="G936" s="2"/>
      <c r="H936" s="2"/>
    </row>
    <row r="937" ht="21.0" customHeight="1">
      <c r="A937" s="1"/>
      <c r="B937" s="2"/>
      <c r="C937" s="2"/>
      <c r="D937" s="24"/>
      <c r="E937" s="2"/>
      <c r="F937" s="2"/>
      <c r="G937" s="2"/>
      <c r="H937" s="2"/>
    </row>
    <row r="938" ht="21.0" customHeight="1">
      <c r="A938" s="1"/>
      <c r="B938" s="2"/>
      <c r="C938" s="2"/>
      <c r="D938" s="24"/>
      <c r="E938" s="2"/>
      <c r="F938" s="2"/>
      <c r="G938" s="2"/>
      <c r="H938" s="2"/>
    </row>
    <row r="939" ht="21.0" customHeight="1">
      <c r="A939" s="1"/>
      <c r="B939" s="2"/>
      <c r="C939" s="2"/>
      <c r="D939" s="24"/>
      <c r="E939" s="2"/>
      <c r="F939" s="2"/>
      <c r="G939" s="2"/>
      <c r="H939" s="2"/>
    </row>
    <row r="940" ht="21.0" customHeight="1">
      <c r="A940" s="1"/>
      <c r="B940" s="2"/>
      <c r="C940" s="2"/>
      <c r="D940" s="24"/>
      <c r="E940" s="2"/>
      <c r="F940" s="2"/>
      <c r="G940" s="2"/>
      <c r="H940" s="2"/>
    </row>
    <row r="941" ht="21.0" customHeight="1">
      <c r="A941" s="1"/>
      <c r="B941" s="2"/>
      <c r="C941" s="2"/>
      <c r="D941" s="24"/>
      <c r="E941" s="2"/>
      <c r="F941" s="2"/>
      <c r="G941" s="2"/>
      <c r="H941" s="2"/>
    </row>
    <row r="942" ht="21.0" customHeight="1">
      <c r="A942" s="1"/>
      <c r="B942" s="2"/>
      <c r="C942" s="2"/>
      <c r="D942" s="24"/>
      <c r="E942" s="2"/>
      <c r="F942" s="2"/>
      <c r="G942" s="2"/>
      <c r="H942" s="2"/>
    </row>
    <row r="943" ht="21.0" customHeight="1">
      <c r="A943" s="1"/>
      <c r="B943" s="2"/>
      <c r="C943" s="2"/>
      <c r="D943" s="24"/>
      <c r="E943" s="2"/>
      <c r="F943" s="2"/>
      <c r="G943" s="2"/>
      <c r="H943" s="2"/>
    </row>
    <row r="944" ht="21.0" customHeight="1">
      <c r="A944" s="1"/>
      <c r="B944" s="2"/>
      <c r="C944" s="2"/>
      <c r="D944" s="24"/>
      <c r="E944" s="2"/>
      <c r="F944" s="2"/>
      <c r="G944" s="2"/>
      <c r="H944" s="2"/>
    </row>
    <row r="945" ht="21.0" customHeight="1">
      <c r="A945" s="1"/>
      <c r="B945" s="2"/>
      <c r="C945" s="2"/>
      <c r="D945" s="24"/>
      <c r="E945" s="2"/>
      <c r="F945" s="2"/>
      <c r="G945" s="2"/>
      <c r="H945" s="2"/>
    </row>
    <row r="946" ht="21.0" customHeight="1">
      <c r="A946" s="1"/>
      <c r="B946" s="2"/>
      <c r="C946" s="2"/>
      <c r="D946" s="24"/>
      <c r="E946" s="2"/>
      <c r="F946" s="2"/>
      <c r="G946" s="2"/>
      <c r="H946" s="2"/>
    </row>
    <row r="947" ht="21.0" customHeight="1">
      <c r="A947" s="1"/>
      <c r="B947" s="2"/>
      <c r="C947" s="2"/>
      <c r="D947" s="24"/>
      <c r="E947" s="2"/>
      <c r="F947" s="2"/>
      <c r="G947" s="2"/>
      <c r="H947" s="2"/>
    </row>
    <row r="948" ht="21.0" customHeight="1">
      <c r="A948" s="1"/>
      <c r="B948" s="2"/>
      <c r="C948" s="2"/>
      <c r="D948" s="24"/>
      <c r="E948" s="2"/>
      <c r="F948" s="2"/>
      <c r="G948" s="2"/>
      <c r="H948" s="2"/>
    </row>
  </sheetData>
  <mergeCells count="1">
    <mergeCell ref="B2:F2"/>
  </mergeCells>
  <printOptions horizontalCentered="1"/>
  <pageMargins bottom="0.3937007874015748" footer="0.0" header="0.0" left="0.5118110236220472" right="0.5118110236220472" top="0.3937007874015748"/>
  <pageSetup paperSize="9" scale="75" orientation="landscape"/>
  <headerFooter>
    <oddFooter>&amp;R&amp;F - &amp;A - &amp;P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445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8.0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446</v>
      </c>
      <c r="B15" s="109">
        <f>0.395*3</f>
        <v>1.185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1.185</v>
      </c>
      <c r="G15" s="114" t="str">
        <f t="shared" ref="G15:G21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438</v>
      </c>
      <c r="B16" s="116">
        <v>0.4</v>
      </c>
      <c r="C16" s="122" t="s">
        <v>369</v>
      </c>
      <c r="D16" s="118" t="str">
        <f>VLOOKUP(A16,'Planilha de custo'!D4:E405,3,0)</f>
        <v>#REF!</v>
      </c>
      <c r="E16" s="119">
        <v>1.0</v>
      </c>
      <c r="F16" s="120">
        <f t="shared" si="1"/>
        <v>0.4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62</v>
      </c>
      <c r="B17" s="116">
        <v>0.15</v>
      </c>
      <c r="C17" s="122" t="s">
        <v>18</v>
      </c>
      <c r="D17" s="118" t="str">
        <f>VLOOKUP(A17,'Planilha de custo'!D5:E406,3,0)</f>
        <v>#REF!</v>
      </c>
      <c r="E17" s="119">
        <v>1.0</v>
      </c>
      <c r="F17" s="120">
        <f t="shared" si="1"/>
        <v>0.15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447</v>
      </c>
      <c r="B18" s="116">
        <v>0.5</v>
      </c>
      <c r="C18" s="122" t="s">
        <v>18</v>
      </c>
      <c r="D18" s="118" t="str">
        <f>VLOOKUP(A18,'Planilha de custo'!D6:E407,3,0)</f>
        <v>#REF!</v>
      </c>
      <c r="E18" s="119">
        <v>1.0</v>
      </c>
      <c r="F18" s="120">
        <f t="shared" si="1"/>
        <v>0.5</v>
      </c>
      <c r="G18" s="192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44</v>
      </c>
      <c r="B19" s="116">
        <v>0.2</v>
      </c>
      <c r="C19" s="122" t="s">
        <v>369</v>
      </c>
      <c r="D19" s="118" t="str">
        <f>VLOOKUP(A19,'Planilha de custo'!D7:E408,3,0)</f>
        <v>#REF!</v>
      </c>
      <c r="E19" s="119">
        <v>0.9</v>
      </c>
      <c r="F19" s="120">
        <f t="shared" si="1"/>
        <v>0.2222222222</v>
      </c>
      <c r="G19" s="192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17</v>
      </c>
      <c r="B20" s="116">
        <v>0.1</v>
      </c>
      <c r="C20" s="122" t="s">
        <v>18</v>
      </c>
      <c r="D20" s="118" t="str">
        <f>VLOOKUP(A20,'Planilha de custo'!D8:E409,3,0)</f>
        <v>#REF!</v>
      </c>
      <c r="E20" s="119">
        <v>1.0</v>
      </c>
      <c r="F20" s="120">
        <f t="shared" si="1"/>
        <v>0.1</v>
      </c>
      <c r="G20" s="192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 t="s">
        <v>448</v>
      </c>
      <c r="B21" s="116">
        <v>0.02</v>
      </c>
      <c r="C21" s="122" t="s">
        <v>18</v>
      </c>
      <c r="D21" s="118" t="str">
        <f>VLOOKUP(A21,'Planilha de custo'!D1:E410,3,0)</f>
        <v>#REF!</v>
      </c>
      <c r="E21" s="119">
        <v>1.0</v>
      </c>
      <c r="F21" s="120">
        <f t="shared" si="1"/>
        <v>0.02</v>
      </c>
      <c r="G21" s="192" t="str">
        <f t="shared" si="2"/>
        <v>#REF!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9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66F3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91" t="s">
        <v>426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449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446</v>
      </c>
      <c r="B15" s="109">
        <v>0.03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0.03</v>
      </c>
      <c r="G15" s="114" t="str">
        <f t="shared" ref="G15:G21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438</v>
      </c>
      <c r="B16" s="116">
        <v>0.015</v>
      </c>
      <c r="C16" s="122" t="s">
        <v>369</v>
      </c>
      <c r="D16" s="118" t="str">
        <f>VLOOKUP(A16,'Planilha de custo'!D4:E405,3,0)</f>
        <v>#REF!</v>
      </c>
      <c r="E16" s="119">
        <v>1.0</v>
      </c>
      <c r="F16" s="120">
        <f t="shared" si="1"/>
        <v>0.015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62</v>
      </c>
      <c r="B17" s="116">
        <v>0.005</v>
      </c>
      <c r="C17" s="122" t="s">
        <v>18</v>
      </c>
      <c r="D17" s="118" t="str">
        <f>VLOOKUP(A17,'Planilha de custo'!D5:E406,3,0)</f>
        <v>#REF!</v>
      </c>
      <c r="E17" s="119">
        <v>1.0</v>
      </c>
      <c r="F17" s="120">
        <f t="shared" si="1"/>
        <v>0.005</v>
      </c>
      <c r="G17" s="192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447</v>
      </c>
      <c r="B18" s="116">
        <v>0.015</v>
      </c>
      <c r="C18" s="122" t="s">
        <v>18</v>
      </c>
      <c r="D18" s="118" t="str">
        <f>VLOOKUP(A18,'Planilha de custo'!D6:E407,3,0)</f>
        <v>#REF!</v>
      </c>
      <c r="E18" s="119">
        <v>1.0</v>
      </c>
      <c r="F18" s="120">
        <f t="shared" si="1"/>
        <v>0.015</v>
      </c>
      <c r="G18" s="192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44</v>
      </c>
      <c r="B19" s="116">
        <v>0.05</v>
      </c>
      <c r="C19" s="122" t="s">
        <v>369</v>
      </c>
      <c r="D19" s="118" t="str">
        <f>VLOOKUP(A19,'Planilha de custo'!D7:E408,3,0)</f>
        <v>#REF!</v>
      </c>
      <c r="E19" s="119">
        <v>0.9</v>
      </c>
      <c r="F19" s="120">
        <f t="shared" si="1"/>
        <v>0.05555555556</v>
      </c>
      <c r="G19" s="192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17</v>
      </c>
      <c r="B20" s="116">
        <v>0.01</v>
      </c>
      <c r="C20" s="122" t="s">
        <v>18</v>
      </c>
      <c r="D20" s="118" t="str">
        <f>VLOOKUP(A20,'Planilha de custo'!D8:E409,3,0)</f>
        <v>#REF!</v>
      </c>
      <c r="E20" s="119">
        <v>1.0</v>
      </c>
      <c r="F20" s="120">
        <f t="shared" si="1"/>
        <v>0.01</v>
      </c>
      <c r="G20" s="192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 t="s">
        <v>448</v>
      </c>
      <c r="B21" s="116">
        <v>0.005</v>
      </c>
      <c r="C21" s="122" t="s">
        <v>18</v>
      </c>
      <c r="D21" s="118" t="str">
        <f>VLOOKUP(A21,'Planilha de custo'!D1:E410,3,0)</f>
        <v>#REF!</v>
      </c>
      <c r="E21" s="119">
        <v>1.0</v>
      </c>
      <c r="F21" s="120">
        <f t="shared" si="1"/>
        <v>0.005</v>
      </c>
      <c r="G21" s="192" t="str">
        <f t="shared" si="2"/>
        <v>#REF!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9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7.25" customHeight="1">
      <c r="A35" s="19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7" t="s">
        <v>266</v>
      </c>
      <c r="B36" s="57"/>
      <c r="C36" s="57"/>
      <c r="D36" s="57"/>
      <c r="E36" s="57"/>
      <c r="F36" s="57"/>
      <c r="G36" s="5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5"/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5"/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5"/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5"/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25.38"/>
    <col customWidth="1" min="2" max="2" width="14.5"/>
    <col customWidth="1" min="3" max="3" width="10.88"/>
    <col customWidth="1" min="4" max="4" width="9.63"/>
    <col customWidth="1" min="5" max="5" width="8.5"/>
    <col customWidth="1" min="6" max="6" width="18.88"/>
    <col customWidth="1" min="7" max="7" width="14.6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G32</f>
        <v>#REF!</v>
      </c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</row>
    <row r="8" ht="21.0" customHeight="1">
      <c r="A8" s="138" t="s">
        <v>254</v>
      </c>
      <c r="B8" s="197" t="s">
        <v>122</v>
      </c>
      <c r="C8" s="198"/>
      <c r="D8" s="86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451</v>
      </c>
      <c r="B10" s="78"/>
      <c r="C10" s="199">
        <v>1.0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452</v>
      </c>
      <c r="B15" s="110">
        <v>0.03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1" si="1">B15/E15</f>
        <v>0.03</v>
      </c>
      <c r="G15" s="114" t="str">
        <f t="shared" ref="G15:G21" si="2">F15*D15</f>
        <v>#REF!</v>
      </c>
    </row>
    <row r="16">
      <c r="A16" s="115" t="s">
        <v>453</v>
      </c>
      <c r="B16" s="117">
        <v>0.08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0.08</v>
      </c>
      <c r="G16" s="121" t="str">
        <f t="shared" si="2"/>
        <v>#REF!</v>
      </c>
    </row>
    <row r="17">
      <c r="A17" s="115" t="s">
        <v>454</v>
      </c>
      <c r="B17" s="122">
        <v>0.03</v>
      </c>
      <c r="C17" s="122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0.03</v>
      </c>
      <c r="G17" s="121" t="str">
        <f t="shared" si="2"/>
        <v>#REF!</v>
      </c>
    </row>
    <row r="18">
      <c r="A18" s="115" t="s">
        <v>455</v>
      </c>
      <c r="B18" s="122">
        <v>0.12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0.12</v>
      </c>
      <c r="G18" s="121" t="str">
        <f t="shared" si="2"/>
        <v>#REF!</v>
      </c>
    </row>
    <row r="19">
      <c r="A19" s="115" t="s">
        <v>456</v>
      </c>
      <c r="B19" s="122">
        <v>0.01</v>
      </c>
      <c r="C19" s="122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0.01</v>
      </c>
      <c r="G19" s="121" t="str">
        <f t="shared" si="2"/>
        <v>#REF!</v>
      </c>
    </row>
    <row r="20">
      <c r="A20" s="115" t="s">
        <v>457</v>
      </c>
      <c r="B20" s="122">
        <v>0.07</v>
      </c>
      <c r="C20" s="122" t="s">
        <v>270</v>
      </c>
      <c r="D20" s="118" t="str">
        <f>VLOOKUP(A20,'Planilha de custo'!D8:E301,3,0)</f>
        <v>#REF!</v>
      </c>
      <c r="E20" s="119">
        <v>1.0</v>
      </c>
      <c r="F20" s="120">
        <f t="shared" si="1"/>
        <v>0.07</v>
      </c>
      <c r="G20" s="121" t="str">
        <f t="shared" si="2"/>
        <v>#REF!</v>
      </c>
    </row>
    <row r="21" ht="15.75" customHeight="1">
      <c r="A21" s="115" t="s">
        <v>275</v>
      </c>
      <c r="B21" s="122">
        <v>0.15</v>
      </c>
      <c r="C21" s="122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0.15</v>
      </c>
      <c r="G21" s="121" t="str">
        <f t="shared" si="2"/>
        <v>#REF!</v>
      </c>
    </row>
    <row r="22" ht="15.75" customHeight="1">
      <c r="A22" s="115"/>
      <c r="B22" s="122"/>
      <c r="C22" s="122" t="s">
        <v>270</v>
      </c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2"/>
      <c r="C23" s="122" t="s">
        <v>270</v>
      </c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2"/>
      <c r="C24" s="122" t="s">
        <v>18</v>
      </c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2"/>
      <c r="C25" s="122" t="s">
        <v>18</v>
      </c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2"/>
      <c r="C26" s="122" t="s">
        <v>18</v>
      </c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 t="s">
        <v>94</v>
      </c>
      <c r="B27" s="122">
        <v>1.0</v>
      </c>
      <c r="C27" s="122" t="s">
        <v>38</v>
      </c>
      <c r="D27" s="118" t="str">
        <f>VLOOKUP(A27,'Planilha de custo'!D13:E308,3,0)</f>
        <v>#REF!</v>
      </c>
      <c r="E27" s="119">
        <v>1.0</v>
      </c>
      <c r="F27" s="120">
        <f t="shared" si="1"/>
        <v>1</v>
      </c>
      <c r="G27" s="121" t="str">
        <f t="shared" ref="G27:G31" si="3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86</v>
      </c>
      <c r="B28" s="116">
        <v>1.0</v>
      </c>
      <c r="C28" s="125" t="s">
        <v>38</v>
      </c>
      <c r="D28" s="118" t="str">
        <f>VLOOKUP(A28,'Planilha de custo'!D13:E308,3,0)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</row>
    <row r="29" ht="15.75" customHeight="1">
      <c r="A29" s="115" t="s">
        <v>110</v>
      </c>
      <c r="B29" s="116">
        <v>1.0</v>
      </c>
      <c r="C29" s="125" t="s">
        <v>38</v>
      </c>
      <c r="D29" s="118" t="str">
        <f>VLOOKUP(A29,'Planilha de custo'!D14:E309,3,0)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</row>
    <row r="30" ht="15.75" customHeight="1">
      <c r="A30" s="115" t="s">
        <v>47</v>
      </c>
      <c r="B30" s="116">
        <v>1.0</v>
      </c>
      <c r="C30" s="125" t="s">
        <v>38</v>
      </c>
      <c r="D30" s="118" t="str">
        <f>VLOOKUP(A30,'Planilha de custo'!D15:E310,3,0)</f>
        <v>#REF!</v>
      </c>
      <c r="E30" s="119">
        <v>1.0</v>
      </c>
      <c r="F30" s="120">
        <f t="shared" si="1"/>
        <v>1</v>
      </c>
      <c r="G30" s="121" t="str">
        <f t="shared" si="3"/>
        <v>#REF!</v>
      </c>
    </row>
    <row r="31" ht="15.75" customHeight="1">
      <c r="A31" s="126" t="s">
        <v>55</v>
      </c>
      <c r="B31" s="190">
        <v>1.0</v>
      </c>
      <c r="C31" s="128" t="s">
        <v>38</v>
      </c>
      <c r="D31" s="168" t="str">
        <f>VLOOKUP(A31,'Planilha de custo'!D16:E311,3,0)</f>
        <v>#REF!</v>
      </c>
      <c r="E31" s="129">
        <v>1.0</v>
      </c>
      <c r="F31" s="178">
        <f t="shared" si="1"/>
        <v>1</v>
      </c>
      <c r="G31" s="179" t="str">
        <f t="shared" si="3"/>
        <v>#REF!</v>
      </c>
    </row>
    <row r="32" ht="15.75" customHeight="1">
      <c r="A32" s="75"/>
      <c r="B32" s="93"/>
      <c r="C32" s="75"/>
      <c r="D32" s="75"/>
      <c r="E32" s="75"/>
      <c r="F32" s="94" t="s">
        <v>264</v>
      </c>
      <c r="G32" s="95" t="str">
        <f>SUM(G15:G31)</f>
        <v>#REF!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93"/>
      <c r="C33" s="75"/>
      <c r="D33" s="75"/>
      <c r="E33" s="75"/>
      <c r="F33" s="75"/>
      <c r="G33" s="96">
        <f t="shared" ref="G33:G34" si="4">F33*D33</f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75"/>
      <c r="B34" s="75"/>
      <c r="C34" s="75"/>
      <c r="D34" s="75"/>
      <c r="E34" s="75"/>
      <c r="F34" s="75"/>
      <c r="G34" s="96">
        <f t="shared" si="4"/>
        <v>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97" t="s">
        <v>265</v>
      </c>
      <c r="B35" s="57"/>
      <c r="C35" s="57"/>
      <c r="D35" s="57"/>
      <c r="E35" s="57"/>
      <c r="F35" s="57"/>
      <c r="G35" s="57"/>
    </row>
    <row r="36" ht="21.0" customHeight="1">
      <c r="A36" s="200" t="s">
        <v>458</v>
      </c>
      <c r="B36" s="75"/>
      <c r="C36" s="75"/>
      <c r="D36" s="75"/>
      <c r="E36" s="75"/>
      <c r="F36" s="75"/>
      <c r="G36" s="75"/>
    </row>
    <row r="37" ht="21.0" customHeight="1">
      <c r="A37" s="200" t="s">
        <v>459</v>
      </c>
      <c r="B37" s="75"/>
      <c r="C37" s="75"/>
      <c r="D37" s="75"/>
      <c r="E37" s="75"/>
      <c r="F37" s="75"/>
      <c r="G37" s="75"/>
    </row>
    <row r="38" ht="21.0" customHeight="1">
      <c r="A38" s="200" t="s">
        <v>460</v>
      </c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200" t="s">
        <v>461</v>
      </c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200" t="s">
        <v>462</v>
      </c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200" t="s">
        <v>463</v>
      </c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200" t="s">
        <v>464</v>
      </c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200" t="s">
        <v>465</v>
      </c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00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7" t="s">
        <v>266</v>
      </c>
      <c r="B45" s="57"/>
      <c r="C45" s="57"/>
      <c r="D45" s="57"/>
      <c r="E45" s="57"/>
      <c r="F45" s="57"/>
      <c r="G45" s="57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>
      <c r="A59" s="75"/>
      <c r="B59" s="75"/>
      <c r="C59" s="75"/>
      <c r="D59" s="75"/>
      <c r="E59" s="75"/>
      <c r="F59" s="75"/>
      <c r="G59" s="75"/>
    </row>
    <row r="60" ht="15.75" customHeight="1">
      <c r="A60" s="75"/>
      <c r="B60" s="75"/>
      <c r="C60" s="75"/>
      <c r="D60" s="75"/>
      <c r="E60" s="75"/>
      <c r="F60" s="75"/>
      <c r="G60" s="75"/>
    </row>
    <row r="61" ht="15.75" customHeight="1">
      <c r="A61" s="75"/>
      <c r="B61" s="75"/>
      <c r="C61" s="75"/>
      <c r="D61" s="75"/>
      <c r="E61" s="75"/>
      <c r="F61" s="75"/>
      <c r="G61" s="75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5">
    <mergeCell ref="C2:G4"/>
    <mergeCell ref="B7:D7"/>
    <mergeCell ref="A10:B10"/>
    <mergeCell ref="A35:G35"/>
    <mergeCell ref="A45:G45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9.38"/>
    <col customWidth="1" min="3" max="3" width="20.63"/>
    <col customWidth="1" min="4" max="4" width="13.38"/>
    <col customWidth="1" min="5" max="5" width="7.63"/>
    <col customWidth="1" min="6" max="6" width="6.63"/>
    <col customWidth="1" min="7" max="7" width="10.63"/>
    <col customWidth="1" min="8" max="8" width="14.75"/>
    <col customWidth="1" min="9" max="9" width="11.5"/>
    <col customWidth="1" min="10" max="10" width="2.63"/>
    <col customWidth="1" min="11" max="28" width="7.6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0" customHeight="1">
      <c r="A2" s="2"/>
      <c r="B2" s="2"/>
      <c r="C2" s="2"/>
      <c r="D2" s="72" t="s">
        <v>251</v>
      </c>
      <c r="E2" s="73"/>
      <c r="F2" s="73"/>
      <c r="G2" s="73"/>
      <c r="H2" s="73"/>
      <c r="I2" s="7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7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7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"/>
      <c r="C5" s="75"/>
      <c r="D5" s="75"/>
      <c r="E5" s="75"/>
      <c r="F5" s="75"/>
      <c r="G5" s="75"/>
      <c r="H5" s="75"/>
      <c r="I5" s="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75"/>
      <c r="D6" s="75"/>
      <c r="E6" s="75"/>
      <c r="F6" s="75"/>
      <c r="G6" s="7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76" t="s">
        <v>252</v>
      </c>
      <c r="C7" s="201" t="s">
        <v>466</v>
      </c>
      <c r="D7" s="78"/>
      <c r="E7" s="2"/>
      <c r="F7" s="75"/>
      <c r="G7" s="75"/>
      <c r="H7" s="202" t="s">
        <v>253</v>
      </c>
      <c r="I7" s="203">
        <f>I25</f>
        <v>53.62665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76" t="s">
        <v>254</v>
      </c>
      <c r="C8" s="77" t="s">
        <v>467</v>
      </c>
      <c r="D8" s="78"/>
      <c r="E8" s="2"/>
      <c r="F8" s="75"/>
      <c r="G8" s="75"/>
      <c r="H8" s="76" t="s">
        <v>468</v>
      </c>
      <c r="I8" s="79">
        <f>I7/D10</f>
        <v>35.7511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75"/>
      <c r="D9" s="75"/>
      <c r="E9" s="75"/>
      <c r="F9" s="75"/>
      <c r="G9" s="75"/>
      <c r="H9" s="202" t="s">
        <v>469</v>
      </c>
      <c r="I9" s="203">
        <f>I7/D11</f>
        <v>8.937775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83" t="s">
        <v>256</v>
      </c>
      <c r="C10" s="78"/>
      <c r="D10" s="84">
        <v>1.5</v>
      </c>
      <c r="E10" s="2"/>
      <c r="F10" s="75"/>
      <c r="G10" s="75"/>
      <c r="H10" s="81"/>
      <c r="I10" s="82"/>
      <c r="J10" s="2"/>
      <c r="K10" s="2"/>
      <c r="L10" s="2"/>
      <c r="M10" s="2"/>
      <c r="N10" s="2"/>
      <c r="O10" s="2"/>
      <c r="P10" s="2"/>
      <c r="Q10" s="2"/>
      <c r="R10" s="85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04" t="s">
        <v>470</v>
      </c>
      <c r="C11" s="78"/>
      <c r="D11" s="205">
        <v>6.0</v>
      </c>
      <c r="E11" s="2"/>
      <c r="F11" s="75"/>
      <c r="G11" s="75"/>
      <c r="H11" s="81"/>
      <c r="I11" s="82"/>
      <c r="J11" s="2"/>
      <c r="K11" s="2"/>
      <c r="L11" s="2"/>
      <c r="M11" s="2"/>
      <c r="N11" s="2"/>
      <c r="O11" s="2"/>
      <c r="P11" s="2"/>
      <c r="Q11" s="2"/>
      <c r="R11" s="85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2"/>
      <c r="C12" s="75"/>
      <c r="D12" s="75"/>
      <c r="E12" s="75"/>
      <c r="F12" s="75"/>
      <c r="G12" s="75"/>
      <c r="H12" s="75"/>
      <c r="I12" s="7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/>
      <c r="B13" s="76" t="s">
        <v>257</v>
      </c>
      <c r="C13" s="76" t="s">
        <v>157</v>
      </c>
      <c r="D13" s="76" t="s">
        <v>258</v>
      </c>
      <c r="E13" s="76" t="s">
        <v>259</v>
      </c>
      <c r="F13" s="76" t="s">
        <v>260</v>
      </c>
      <c r="G13" s="206" t="s">
        <v>261</v>
      </c>
      <c r="H13" s="76" t="s">
        <v>262</v>
      </c>
      <c r="I13" s="76" t="s">
        <v>263</v>
      </c>
      <c r="J13" s="2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>
      <c r="A14" s="2"/>
      <c r="B14" s="86" t="str">
        <f t="array" ref="B14">INDEX('Planilha de custo'!$B:$B,MATCH($C14,'Planilha de custo'!$C:$C,0))</f>
        <v>10.20.001</v>
      </c>
      <c r="C14" s="86" t="s">
        <v>70</v>
      </c>
      <c r="D14" s="87">
        <v>1.2</v>
      </c>
      <c r="E14" s="88" t="str">
        <f>VLOOKUP($B14,'Planilha de custo'!$B$3:$E$181,3,0)</f>
        <v>kg</v>
      </c>
      <c r="F14" s="88">
        <f>VLOOKUP($B14,'Planilha de custo'!$B$3:$E$181,4,0)</f>
        <v>25.99</v>
      </c>
      <c r="G14" s="89">
        <v>1.0</v>
      </c>
      <c r="H14" s="90">
        <f t="shared" ref="H14:H24" si="1">D14/G14</f>
        <v>1.2</v>
      </c>
      <c r="I14" s="91">
        <f t="shared" ref="I14:I24" si="2">H14*F14</f>
        <v>31.188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6" t="str">
        <f t="array" ref="B15">INDEX('Planilha de custo'!$B:$B,MATCH($C15,'Planilha de custo'!$C:$C,0))</f>
        <v>10.30.001</v>
      </c>
      <c r="C15" s="86" t="s">
        <v>102</v>
      </c>
      <c r="D15" s="87">
        <v>0.24</v>
      </c>
      <c r="E15" s="88" t="str">
        <f>VLOOKUP($B15,'Planilha de custo'!$B$3:$E$181,3,0)</f>
        <v>kg</v>
      </c>
      <c r="F15" s="88">
        <f>VLOOKUP($B15,'Planilha de custo'!$B$3:$E$181,4,0)</f>
        <v>29.9</v>
      </c>
      <c r="G15" s="89">
        <v>1.0</v>
      </c>
      <c r="H15" s="90">
        <f t="shared" si="1"/>
        <v>0.24</v>
      </c>
      <c r="I15" s="91">
        <f t="shared" si="2"/>
        <v>7.176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86" t="str">
        <f t="array" ref="B16">INDEX('Planilha de custo'!$B:$B,MATCH($C16,'Planilha de custo'!$C:$C,0))</f>
        <v>10.10.001</v>
      </c>
      <c r="C16" s="86" t="s">
        <v>114</v>
      </c>
      <c r="D16" s="87">
        <v>0.05</v>
      </c>
      <c r="E16" s="88" t="str">
        <f>VLOOKUP($B16,'Planilha de custo'!$B$3:$E$181,3,0)</f>
        <v>kg</v>
      </c>
      <c r="F16" s="88">
        <f>VLOOKUP($B16,'Planilha de custo'!$B$3:$E$181,4,0)</f>
        <v>8.8</v>
      </c>
      <c r="G16" s="89">
        <v>1.0</v>
      </c>
      <c r="H16" s="90">
        <f t="shared" si="1"/>
        <v>0.05</v>
      </c>
      <c r="I16" s="91">
        <f t="shared" si="2"/>
        <v>0.44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6" t="str">
        <f t="array" ref="B17">INDEX('Planilha de custo'!$B:$B,MATCH($C17,'Planilha de custo'!$C:$C,0))</f>
        <v>10.10.002</v>
      </c>
      <c r="C17" s="86" t="s">
        <v>22</v>
      </c>
      <c r="D17" s="87">
        <v>0.05</v>
      </c>
      <c r="E17" s="88" t="str">
        <f>VLOOKUP($B17,'Planilha de custo'!$B$3:$E$181,3,0)</f>
        <v>kg</v>
      </c>
      <c r="F17" s="88">
        <f>VLOOKUP($B17,'Planilha de custo'!$B$3:$E$181,4,0)</f>
        <v>23.9</v>
      </c>
      <c r="G17" s="89">
        <v>1.0</v>
      </c>
      <c r="H17" s="90">
        <f t="shared" si="1"/>
        <v>0.05</v>
      </c>
      <c r="I17" s="91">
        <f t="shared" si="2"/>
        <v>1.195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86" t="str">
        <f t="array" ref="B18">INDEX('Planilha de custo'!$B:$B,MATCH($C18,'Planilha de custo'!$C:$C,0))</f>
        <v>10.40.001</v>
      </c>
      <c r="C18" s="86" t="s">
        <v>112</v>
      </c>
      <c r="D18" s="87">
        <v>0.02</v>
      </c>
      <c r="E18" s="88" t="str">
        <f>VLOOKUP($B18,'Planilha de custo'!$B$3:$E$181,3,0)</f>
        <v>kg</v>
      </c>
      <c r="F18" s="88">
        <f>VLOOKUP($B18,'Planilha de custo'!$B$3:$E$181,4,0)</f>
        <v>1.15</v>
      </c>
      <c r="G18" s="89">
        <v>1.0</v>
      </c>
      <c r="H18" s="90">
        <f t="shared" si="1"/>
        <v>0.02</v>
      </c>
      <c r="I18" s="91">
        <f t="shared" si="2"/>
        <v>0.023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/>
      <c r="B19" s="86" t="str">
        <f t="array" ref="B19">INDEX('Planilha de custo'!$B:$B,MATCH($C19,'Planilha de custo'!$C:$C,0))</f>
        <v>10.40.002</v>
      </c>
      <c r="C19" s="86" t="s">
        <v>471</v>
      </c>
      <c r="D19" s="87">
        <v>0.02</v>
      </c>
      <c r="E19" s="88" t="str">
        <f>VLOOKUP($B19,'Planilha de custo'!$B$3:$E$181,3,0)</f>
        <v>kg</v>
      </c>
      <c r="F19" s="88">
        <f>VLOOKUP($B19,'Planilha de custo'!$B$3:$E$181,4,0)</f>
        <v>40.95</v>
      </c>
      <c r="G19" s="89">
        <v>1.0</v>
      </c>
      <c r="H19" s="90">
        <f t="shared" si="1"/>
        <v>0.02</v>
      </c>
      <c r="I19" s="91">
        <f t="shared" si="2"/>
        <v>0.819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86" t="str">
        <f t="array" ref="B20">INDEX('Planilha de custo'!$B:$B,MATCH($C20,'Planilha de custo'!$C:$C,0))</f>
        <v>10.40.003</v>
      </c>
      <c r="C20" s="86" t="s">
        <v>298</v>
      </c>
      <c r="D20" s="92">
        <v>0.6</v>
      </c>
      <c r="E20" s="88" t="str">
        <f>VLOOKUP($B20,'Planilha de custo'!$B$3:$E$181,3,0)</f>
        <v>kg</v>
      </c>
      <c r="F20" s="88">
        <f>VLOOKUP($B20,'Planilha de custo'!$B$3:$E$181,4,0)</f>
        <v>3.49</v>
      </c>
      <c r="G20" s="89">
        <v>1.0</v>
      </c>
      <c r="H20" s="90">
        <f t="shared" si="1"/>
        <v>0.6</v>
      </c>
      <c r="I20" s="91">
        <f t="shared" si="2"/>
        <v>2.094</v>
      </c>
      <c r="J20" s="2"/>
      <c r="K20" s="2"/>
      <c r="L20" s="2"/>
      <c r="M20" s="2"/>
      <c r="N20" s="2"/>
      <c r="O20" s="20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86" t="str">
        <f t="array" ref="B21">INDEX('Planilha de custo'!$B:$B,MATCH($C21,'Planilha de custo'!$C:$C,0))</f>
        <v>10.10.003</v>
      </c>
      <c r="C21" s="86" t="s">
        <v>68</v>
      </c>
      <c r="D21" s="92">
        <v>6.0</v>
      </c>
      <c r="E21" s="88" t="str">
        <f>VLOOKUP($B21,'Planilha de custo'!$B$3:$E$181,3,0)</f>
        <v>und</v>
      </c>
      <c r="F21" s="88">
        <f>VLOOKUP($B21,'Planilha de custo'!$B$3:$E$181,4,0)</f>
        <v>0.3316666667</v>
      </c>
      <c r="G21" s="89">
        <v>1.0</v>
      </c>
      <c r="H21" s="90">
        <f t="shared" si="1"/>
        <v>6</v>
      </c>
      <c r="I21" s="91">
        <f t="shared" si="2"/>
        <v>1.99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86" t="str">
        <f t="array" ref="B22">INDEX('Planilha de custo'!$B:$B,MATCH($C22,'Planilha de custo'!$C:$C,0))</f>
        <v>10.40.004</v>
      </c>
      <c r="C22" s="86" t="s">
        <v>49</v>
      </c>
      <c r="D22" s="92">
        <v>0.6</v>
      </c>
      <c r="E22" s="88" t="str">
        <f>VLOOKUP($B22,'Planilha de custo'!$B$3:$E$181,3,0)</f>
        <v>kg</v>
      </c>
      <c r="F22" s="88">
        <f>VLOOKUP($B22,'Planilha de custo'!$B$3:$E$181,4,0)</f>
        <v>5.75</v>
      </c>
      <c r="G22" s="89">
        <v>1.0</v>
      </c>
      <c r="H22" s="90">
        <f t="shared" si="1"/>
        <v>0.6</v>
      </c>
      <c r="I22" s="91">
        <f t="shared" si="2"/>
        <v>3.45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86" t="str">
        <f t="array" ref="B23">INDEX('Planilha de custo'!$B:$B,MATCH($C23,'Planilha de custo'!$C:$C,0))</f>
        <v>10.30.002</v>
      </c>
      <c r="C23" s="86" t="s">
        <v>104</v>
      </c>
      <c r="D23" s="92">
        <v>0.15</v>
      </c>
      <c r="E23" s="88" t="str">
        <f>VLOOKUP($B23,'Planilha de custo'!$B$3:$E$181,3,0)</f>
        <v>kg</v>
      </c>
      <c r="F23" s="88">
        <f>VLOOKUP($B23,'Planilha de custo'!$B$3:$E$181,4,0)</f>
        <v>31.9</v>
      </c>
      <c r="G23" s="89">
        <v>1.0</v>
      </c>
      <c r="H23" s="90">
        <f t="shared" si="1"/>
        <v>0.15</v>
      </c>
      <c r="I23" s="91">
        <f t="shared" si="2"/>
        <v>4.785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86" t="str">
        <f t="array" ref="B24">INDEX('Planilha de custo'!$B:$B,MATCH($C24,'Planilha de custo'!$C:$C,0))</f>
        <v>10.40.005</v>
      </c>
      <c r="C24" s="86" t="s">
        <v>66</v>
      </c>
      <c r="D24" s="92">
        <v>0.09</v>
      </c>
      <c r="E24" s="88" t="str">
        <f>VLOOKUP($B24,'Planilha de custo'!$B$3:$E$181,3,0)</f>
        <v>lt</v>
      </c>
      <c r="F24" s="88">
        <f>VLOOKUP($B24,'Planilha de custo'!$B$3:$E$181,4,0)</f>
        <v>5.185</v>
      </c>
      <c r="G24" s="89">
        <v>1.0</v>
      </c>
      <c r="H24" s="90">
        <f t="shared" si="1"/>
        <v>0.09</v>
      </c>
      <c r="I24" s="91">
        <f t="shared" si="2"/>
        <v>0.46665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75"/>
      <c r="D25" s="93"/>
      <c r="E25" s="75"/>
      <c r="F25" s="75"/>
      <c r="G25" s="75"/>
      <c r="H25" s="94" t="s">
        <v>264</v>
      </c>
      <c r="I25" s="95">
        <f>SUM(I14:I24)</f>
        <v>53.62665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75"/>
      <c r="D26" s="93"/>
      <c r="E26" s="75"/>
      <c r="F26" s="75"/>
      <c r="G26" s="75"/>
      <c r="H26" s="75"/>
      <c r="I26" s="9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75"/>
      <c r="D27" s="75"/>
      <c r="E27" s="75"/>
      <c r="F27" s="75"/>
      <c r="G27" s="75"/>
      <c r="H27" s="75"/>
      <c r="I27" s="9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97" t="s">
        <v>265</v>
      </c>
      <c r="C28" s="57"/>
      <c r="D28" s="57"/>
      <c r="E28" s="57"/>
      <c r="F28" s="57"/>
      <c r="G28" s="57"/>
      <c r="H28" s="57"/>
      <c r="I28" s="5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98" t="s">
        <v>472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98" t="s">
        <v>473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31.5" customHeight="1">
      <c r="A31" s="2"/>
      <c r="B31" s="98" t="s">
        <v>474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98" t="s">
        <v>475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98" t="s">
        <v>476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98" t="s">
        <v>477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97" t="s">
        <v>266</v>
      </c>
      <c r="C35" s="57"/>
      <c r="D35" s="57"/>
      <c r="E35" s="57"/>
      <c r="F35" s="57"/>
      <c r="G35" s="57"/>
      <c r="H35" s="57"/>
      <c r="I35" s="5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75"/>
      <c r="D36" s="75"/>
      <c r="E36" s="75"/>
      <c r="F36" s="75"/>
      <c r="G36" s="75"/>
      <c r="H36" s="75"/>
      <c r="I36" s="7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75"/>
      <c r="D37" s="75"/>
      <c r="E37" s="75"/>
      <c r="F37" s="75"/>
      <c r="G37" s="75"/>
      <c r="H37" s="75"/>
      <c r="I37" s="7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75"/>
      <c r="D38" s="75"/>
      <c r="E38" s="75"/>
      <c r="F38" s="75"/>
      <c r="G38" s="75"/>
      <c r="H38" s="75"/>
      <c r="I38" s="7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75"/>
      <c r="D39" s="75"/>
      <c r="E39" s="75"/>
      <c r="F39" s="75"/>
      <c r="G39" s="75"/>
      <c r="H39" s="75"/>
      <c r="I39" s="7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75"/>
      <c r="D40" s="75"/>
      <c r="E40" s="75"/>
      <c r="F40" s="75"/>
      <c r="G40" s="75"/>
      <c r="H40" s="75"/>
      <c r="I40" s="7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75"/>
      <c r="D41" s="75"/>
      <c r="E41" s="75"/>
      <c r="F41" s="75"/>
      <c r="G41" s="75"/>
      <c r="H41" s="75"/>
      <c r="I41" s="7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75"/>
      <c r="D42" s="75"/>
      <c r="E42" s="75"/>
      <c r="F42" s="75"/>
      <c r="G42" s="75"/>
      <c r="H42" s="75"/>
      <c r="I42" s="7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75"/>
      <c r="D43" s="75"/>
      <c r="E43" s="75"/>
      <c r="F43" s="75"/>
      <c r="G43" s="75"/>
      <c r="H43" s="75"/>
      <c r="I43" s="7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75"/>
      <c r="D44" s="75"/>
      <c r="E44" s="75"/>
      <c r="F44" s="75"/>
      <c r="G44" s="75"/>
      <c r="H44" s="75"/>
      <c r="I44" s="7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75"/>
      <c r="D45" s="75"/>
      <c r="E45" s="75"/>
      <c r="F45" s="75"/>
      <c r="G45" s="75"/>
      <c r="H45" s="75"/>
      <c r="I45" s="7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75"/>
      <c r="D46" s="75"/>
      <c r="E46" s="75"/>
      <c r="F46" s="75"/>
      <c r="G46" s="75"/>
      <c r="H46" s="75"/>
      <c r="I46" s="7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75"/>
      <c r="D47" s="75"/>
      <c r="E47" s="75"/>
      <c r="F47" s="75"/>
      <c r="G47" s="75"/>
      <c r="H47" s="75"/>
      <c r="I47" s="7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75"/>
      <c r="D48" s="75"/>
      <c r="E48" s="75"/>
      <c r="F48" s="75"/>
      <c r="G48" s="75"/>
      <c r="H48" s="75"/>
      <c r="I48" s="7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75"/>
      <c r="D49" s="75"/>
      <c r="E49" s="75"/>
      <c r="F49" s="75"/>
      <c r="G49" s="75"/>
      <c r="H49" s="75"/>
      <c r="I49" s="7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75"/>
      <c r="D50" s="75"/>
      <c r="E50" s="75"/>
      <c r="F50" s="75"/>
      <c r="G50" s="75"/>
      <c r="H50" s="75"/>
      <c r="I50" s="7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75"/>
      <c r="D51" s="75"/>
      <c r="E51" s="75"/>
      <c r="F51" s="75"/>
      <c r="G51" s="75"/>
      <c r="H51" s="75"/>
      <c r="I51" s="7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</sheetData>
  <mergeCells count="13">
    <mergeCell ref="B30:I30"/>
    <mergeCell ref="B31:I31"/>
    <mergeCell ref="B32:I32"/>
    <mergeCell ref="B33:I33"/>
    <mergeCell ref="B34:I34"/>
    <mergeCell ref="B35:I35"/>
    <mergeCell ref="D2:I4"/>
    <mergeCell ref="C7:D7"/>
    <mergeCell ref="C8:D8"/>
    <mergeCell ref="B10:C10"/>
    <mergeCell ref="B11:C11"/>
    <mergeCell ref="B28:I28"/>
    <mergeCell ref="B29:I29"/>
  </mergeCells>
  <dataValidations>
    <dataValidation type="list" allowBlank="1" showErrorMessage="1" sqref="C14:C24">
      <formula1>'Planilha de custo'!$C$3:$C$181</formula1>
    </dataValidation>
  </dataValidations>
  <printOptions horizontalCentered="1"/>
  <pageMargins bottom="0.03937007874015748" footer="0.0" header="0.0" left="0.03937007874015748" right="0.03937007874015748" top="0.03937007874015748"/>
  <pageSetup paperSize="9" orientation="portrait"/>
  <headerFooter>
    <oddFooter>&amp;R&amp;F - &amp;A - &amp;P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9.38"/>
    <col customWidth="1" min="3" max="3" width="19.63"/>
    <col customWidth="1" min="4" max="4" width="13.38"/>
    <col customWidth="1" min="5" max="5" width="7.63"/>
    <col customWidth="1" min="6" max="6" width="6.63"/>
    <col customWidth="1" min="7" max="7" width="10.63"/>
    <col customWidth="1" min="8" max="8" width="14.75"/>
    <col customWidth="1" min="9" max="9" width="11.5"/>
    <col customWidth="1" min="10" max="10" width="2.63"/>
    <col customWidth="1" min="11" max="28" width="7.6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0" customHeight="1">
      <c r="A2" s="2"/>
      <c r="B2" s="2"/>
      <c r="C2" s="2"/>
      <c r="D2" s="72" t="s">
        <v>251</v>
      </c>
      <c r="E2" s="73"/>
      <c r="F2" s="73"/>
      <c r="G2" s="73"/>
      <c r="H2" s="73"/>
      <c r="I2" s="7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7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7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"/>
      <c r="C5" s="75"/>
      <c r="D5" s="75"/>
      <c r="E5" s="75"/>
      <c r="F5" s="75"/>
      <c r="G5" s="75"/>
      <c r="H5" s="75"/>
      <c r="I5" s="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75"/>
      <c r="D6" s="75"/>
      <c r="E6" s="75"/>
      <c r="F6" s="75"/>
      <c r="G6" s="7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76" t="s">
        <v>252</v>
      </c>
      <c r="C7" s="201" t="s">
        <v>466</v>
      </c>
      <c r="D7" s="78"/>
      <c r="E7" s="2"/>
      <c r="F7" s="75"/>
      <c r="G7" s="75"/>
      <c r="H7" s="76" t="s">
        <v>253</v>
      </c>
      <c r="I7" s="208" t="str">
        <f>I21</f>
        <v>#REF!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76" t="s">
        <v>254</v>
      </c>
      <c r="C8" s="77" t="s">
        <v>478</v>
      </c>
      <c r="D8" s="78"/>
      <c r="E8" s="2"/>
      <c r="F8" s="75"/>
      <c r="G8" s="75"/>
      <c r="H8" s="76" t="s">
        <v>479</v>
      </c>
      <c r="I8" s="208" t="str">
        <f>I7/D10</f>
        <v>#REF!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75"/>
      <c r="D9" s="75"/>
      <c r="E9" s="75"/>
      <c r="F9" s="75"/>
      <c r="G9" s="75"/>
      <c r="H9" s="81"/>
      <c r="I9" s="8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83" t="s">
        <v>480</v>
      </c>
      <c r="C10" s="78"/>
      <c r="D10" s="209">
        <v>12.5</v>
      </c>
      <c r="E10" s="2"/>
      <c r="F10" s="75"/>
      <c r="G10" s="75"/>
      <c r="H10" s="81"/>
      <c r="I10" s="82"/>
      <c r="J10" s="2"/>
      <c r="K10" s="2"/>
      <c r="L10" s="2"/>
      <c r="M10" s="2"/>
      <c r="N10" s="2"/>
      <c r="O10" s="2"/>
      <c r="P10" s="2"/>
      <c r="Q10" s="2"/>
      <c r="R10" s="85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75"/>
      <c r="D11" s="75"/>
      <c r="E11" s="75"/>
      <c r="F11" s="75"/>
      <c r="G11" s="75"/>
      <c r="H11" s="75"/>
      <c r="I11" s="7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76" t="s">
        <v>257</v>
      </c>
      <c r="C12" s="76" t="s">
        <v>157</v>
      </c>
      <c r="D12" s="76" t="s">
        <v>258</v>
      </c>
      <c r="E12" s="76" t="s">
        <v>259</v>
      </c>
      <c r="F12" s="76" t="s">
        <v>260</v>
      </c>
      <c r="G12" s="206" t="s">
        <v>261</v>
      </c>
      <c r="H12" s="76" t="s">
        <v>262</v>
      </c>
      <c r="I12" s="76" t="s">
        <v>263</v>
      </c>
      <c r="J12" s="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>
      <c r="A13" s="2"/>
      <c r="B13" s="86" t="str">
        <f t="array" ref="B13">INDEX('Planilha de custo'!$B:$B,MATCH($C13,'Planilha de custo'!$C:$C,0))</f>
        <v>10.40.006</v>
      </c>
      <c r="C13" s="210" t="s">
        <v>31</v>
      </c>
      <c r="D13" s="211">
        <v>10.0</v>
      </c>
      <c r="E13" s="88" t="str">
        <f>VLOOKUP($B13,'Planilha de custo'!$B$3:$E$181,3,0)</f>
        <v>kg</v>
      </c>
      <c r="F13" s="212" t="str">
        <f>VLOOKUP($B13,'Planilha de custo'!$B$3:$E$181,4,0)</f>
        <v>#REF!</v>
      </c>
      <c r="G13" s="89">
        <v>0.85</v>
      </c>
      <c r="H13" s="91">
        <f t="shared" ref="H13:H20" si="1">D13/G13</f>
        <v>11.76470588</v>
      </c>
      <c r="I13" s="91" t="str">
        <f t="shared" ref="I13:I20" si="2">H13*F13</f>
        <v>#REF!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86" t="str">
        <f t="array" ref="B14">INDEX('Planilha de custo'!$B:$B,MATCH($C14,'Planilha de custo'!$C:$C,0))</f>
        <v>10.10.002</v>
      </c>
      <c r="C14" s="86" t="s">
        <v>22</v>
      </c>
      <c r="D14" s="211">
        <v>0.1</v>
      </c>
      <c r="E14" s="88" t="str">
        <f>VLOOKUP($B14,'Planilha de custo'!$B$3:$E$181,3,0)</f>
        <v>kg</v>
      </c>
      <c r="F14" s="212">
        <f>VLOOKUP($B14,'Planilha de custo'!$B$3:$E$181,4,0)</f>
        <v>23.9</v>
      </c>
      <c r="G14" s="89">
        <v>0.95</v>
      </c>
      <c r="H14" s="91">
        <f t="shared" si="1"/>
        <v>0.1052631579</v>
      </c>
      <c r="I14" s="91">
        <f t="shared" si="2"/>
        <v>2.515789474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6" t="str">
        <f t="array" ref="B15">INDEX('Planilha de custo'!$B:$B,MATCH($C15,'Planilha de custo'!$C:$C,0))</f>
        <v>10.40.001</v>
      </c>
      <c r="C15" s="86" t="s">
        <v>290</v>
      </c>
      <c r="D15" s="211">
        <v>0.05</v>
      </c>
      <c r="E15" s="88" t="str">
        <f>VLOOKUP($B15,'Planilha de custo'!$B$3:$E$181,3,0)</f>
        <v>kg</v>
      </c>
      <c r="F15" s="212">
        <f>VLOOKUP($B15,'Planilha de custo'!$B$3:$E$181,4,0)</f>
        <v>1.15</v>
      </c>
      <c r="G15" s="89">
        <v>1.0</v>
      </c>
      <c r="H15" s="91">
        <f t="shared" si="1"/>
        <v>0.05</v>
      </c>
      <c r="I15" s="91">
        <f t="shared" si="2"/>
        <v>0.0575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86" t="str">
        <f t="array" ref="B16">INDEX('Planilha de custo'!$B:$B,MATCH($C16,'Planilha de custo'!$C:$C,0))</f>
        <v>10.40.007</v>
      </c>
      <c r="C16" s="86" t="s">
        <v>375</v>
      </c>
      <c r="D16" s="211">
        <v>0.3</v>
      </c>
      <c r="E16" s="88" t="s">
        <v>369</v>
      </c>
      <c r="F16" s="212">
        <f>VLOOKUP($B16,'Planilha de custo'!$B$3:$E$181,4,0)</f>
        <v>34.965</v>
      </c>
      <c r="G16" s="89">
        <v>1.0</v>
      </c>
      <c r="H16" s="91">
        <f t="shared" si="1"/>
        <v>0.3</v>
      </c>
      <c r="I16" s="91">
        <f t="shared" si="2"/>
        <v>10.4895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6" t="str">
        <f t="array" ref="B17">INDEX('Planilha de custo'!$B:$B,MATCH($C17,'Planilha de custo'!$C:$C,0))</f>
        <v>10.40.008</v>
      </c>
      <c r="C17" s="86" t="s">
        <v>74</v>
      </c>
      <c r="D17" s="211">
        <v>0.05</v>
      </c>
      <c r="E17" s="88" t="str">
        <f>VLOOKUP($B17,'Planilha de custo'!$B$3:$E$181,3,0)</f>
        <v>kg</v>
      </c>
      <c r="F17" s="212">
        <f>VLOOKUP($B17,'Planilha de custo'!$B$3:$E$181,4,0)</f>
        <v>6.22</v>
      </c>
      <c r="G17" s="89">
        <v>1.0</v>
      </c>
      <c r="H17" s="91">
        <f t="shared" si="1"/>
        <v>0.05</v>
      </c>
      <c r="I17" s="91">
        <f t="shared" si="2"/>
        <v>0.311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86" t="str">
        <f t="array" ref="B18">INDEX('Planilha de custo'!$B:$B,MATCH($C18,'Planilha de custo'!$C:$C,0))</f>
        <v>10.10.004</v>
      </c>
      <c r="C18" s="86" t="s">
        <v>60</v>
      </c>
      <c r="D18" s="211">
        <v>0.05</v>
      </c>
      <c r="E18" s="88" t="str">
        <f>VLOOKUP($B18,'Planilha de custo'!$B$3:$E$181,3,0)</f>
        <v>kg</v>
      </c>
      <c r="F18" s="212">
        <f>VLOOKUP($B18,'Planilha de custo'!$B$3:$E$181,4,0)</f>
        <v>18.5</v>
      </c>
      <c r="G18" s="89">
        <v>1.0</v>
      </c>
      <c r="H18" s="91">
        <f t="shared" si="1"/>
        <v>0.05</v>
      </c>
      <c r="I18" s="91">
        <f t="shared" si="2"/>
        <v>0.925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/>
      <c r="B19" s="86" t="str">
        <f t="array" ref="B19">INDEX('Planilha de custo'!$B:$B,MATCH($C19,'Planilha de custo'!$C:$C,0))</f>
        <v>10.10.005</v>
      </c>
      <c r="C19" s="86" t="s">
        <v>116</v>
      </c>
      <c r="D19" s="211">
        <v>2.0</v>
      </c>
      <c r="E19" s="88" t="str">
        <f>VLOOKUP($B19,'Planilha de custo'!$B$3:$E$181,3,0)</f>
        <v>kg</v>
      </c>
      <c r="F19" s="212">
        <f>VLOOKUP($B19,'Planilha de custo'!$B$3:$E$181,4,0)</f>
        <v>3.67</v>
      </c>
      <c r="G19" s="89">
        <v>1.0</v>
      </c>
      <c r="H19" s="91">
        <f t="shared" si="1"/>
        <v>2</v>
      </c>
      <c r="I19" s="91">
        <f t="shared" si="2"/>
        <v>7.34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86" t="str">
        <f t="array" ref="B20">INDEX('Planilha de custo'!$B:$B,MATCH($C20,'Planilha de custo'!$C:$C,0))</f>
        <v>10.40.009</v>
      </c>
      <c r="C20" s="86" t="s">
        <v>17</v>
      </c>
      <c r="D20" s="211">
        <v>0.5</v>
      </c>
      <c r="E20" s="88" t="str">
        <f>VLOOKUP($B20,'Planilha de custo'!$B$3:$E$181,3,0)</f>
        <v>kg</v>
      </c>
      <c r="F20" s="212">
        <f>VLOOKUP($B20,'Planilha de custo'!$B$3:$E$181,4,0)</f>
        <v>2.59</v>
      </c>
      <c r="G20" s="89">
        <v>1.0</v>
      </c>
      <c r="H20" s="91">
        <f t="shared" si="1"/>
        <v>0.5</v>
      </c>
      <c r="I20" s="91">
        <f t="shared" si="2"/>
        <v>1.295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75"/>
      <c r="D21" s="93"/>
      <c r="E21" s="75"/>
      <c r="F21" s="75"/>
      <c r="G21" s="75"/>
      <c r="H21" s="94" t="s">
        <v>264</v>
      </c>
      <c r="I21" s="95" t="str">
        <f>SUM(I13:I20)</f>
        <v>#REF!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75"/>
      <c r="D22" s="93"/>
      <c r="E22" s="75"/>
      <c r="F22" s="75"/>
      <c r="G22" s="75"/>
      <c r="H22" s="75"/>
      <c r="I22" s="9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75"/>
      <c r="D23" s="75"/>
      <c r="E23" s="75"/>
      <c r="F23" s="75"/>
      <c r="G23" s="75"/>
      <c r="H23" s="75"/>
      <c r="I23" s="9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97" t="s">
        <v>265</v>
      </c>
      <c r="C24" s="57"/>
      <c r="D24" s="57"/>
      <c r="E24" s="57"/>
      <c r="F24" s="57"/>
      <c r="G24" s="57"/>
      <c r="H24" s="57"/>
      <c r="I24" s="5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98" t="s">
        <v>481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98" t="s">
        <v>482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31.5" customHeight="1">
      <c r="A27" s="2"/>
      <c r="B27" s="9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9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9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9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97" t="s">
        <v>266</v>
      </c>
      <c r="C31" s="57"/>
      <c r="D31" s="57"/>
      <c r="E31" s="57"/>
      <c r="F31" s="57"/>
      <c r="G31" s="57"/>
      <c r="H31" s="57"/>
      <c r="I31" s="5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75"/>
      <c r="D32" s="75"/>
      <c r="E32" s="75"/>
      <c r="F32" s="75"/>
      <c r="G32" s="75"/>
      <c r="H32" s="75"/>
      <c r="I32" s="7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75"/>
      <c r="D33" s="75"/>
      <c r="E33" s="75"/>
      <c r="F33" s="75"/>
      <c r="G33" s="75"/>
      <c r="H33" s="75"/>
      <c r="I33" s="7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75"/>
      <c r="D34" s="75"/>
      <c r="E34" s="75"/>
      <c r="F34" s="75"/>
      <c r="G34" s="75"/>
      <c r="H34" s="75"/>
      <c r="I34" s="7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75"/>
      <c r="D35" s="75"/>
      <c r="E35" s="75"/>
      <c r="F35" s="75"/>
      <c r="G35" s="75"/>
      <c r="H35" s="75"/>
      <c r="I35" s="7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75"/>
      <c r="D36" s="75"/>
      <c r="E36" s="75"/>
      <c r="F36" s="75"/>
      <c r="G36" s="75"/>
      <c r="H36" s="75"/>
      <c r="I36" s="7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75"/>
      <c r="D37" s="75"/>
      <c r="E37" s="75"/>
      <c r="F37" s="75"/>
      <c r="G37" s="75"/>
      <c r="H37" s="75"/>
      <c r="I37" s="7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75"/>
      <c r="D38" s="75"/>
      <c r="E38" s="75"/>
      <c r="F38" s="75"/>
      <c r="G38" s="75"/>
      <c r="H38" s="75"/>
      <c r="I38" s="7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75"/>
      <c r="D39" s="75"/>
      <c r="E39" s="75"/>
      <c r="F39" s="75"/>
      <c r="G39" s="75"/>
      <c r="H39" s="75"/>
      <c r="I39" s="7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75"/>
      <c r="D40" s="75"/>
      <c r="E40" s="75"/>
      <c r="F40" s="75"/>
      <c r="G40" s="75"/>
      <c r="H40" s="75"/>
      <c r="I40" s="7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75"/>
      <c r="D41" s="75"/>
      <c r="E41" s="75"/>
      <c r="F41" s="75"/>
      <c r="G41" s="75"/>
      <c r="H41" s="75"/>
      <c r="I41" s="7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75"/>
      <c r="D42" s="75"/>
      <c r="E42" s="75"/>
      <c r="F42" s="75"/>
      <c r="G42" s="75"/>
      <c r="H42" s="75"/>
      <c r="I42" s="7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75"/>
      <c r="D43" s="75"/>
      <c r="E43" s="75"/>
      <c r="F43" s="75"/>
      <c r="G43" s="75"/>
      <c r="H43" s="75"/>
      <c r="I43" s="7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75"/>
      <c r="D44" s="75"/>
      <c r="E44" s="75"/>
      <c r="F44" s="75"/>
      <c r="G44" s="75"/>
      <c r="H44" s="75"/>
      <c r="I44" s="7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75"/>
      <c r="D45" s="75"/>
      <c r="E45" s="75"/>
      <c r="F45" s="75"/>
      <c r="G45" s="75"/>
      <c r="H45" s="75"/>
      <c r="I45" s="7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75"/>
      <c r="D46" s="75"/>
      <c r="E46" s="75"/>
      <c r="F46" s="75"/>
      <c r="G46" s="75"/>
      <c r="H46" s="75"/>
      <c r="I46" s="7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75"/>
      <c r="D47" s="75"/>
      <c r="E47" s="75"/>
      <c r="F47" s="75"/>
      <c r="G47" s="75"/>
      <c r="H47" s="75"/>
      <c r="I47" s="7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2">
    <mergeCell ref="B27:I27"/>
    <mergeCell ref="B28:I28"/>
    <mergeCell ref="B29:I29"/>
    <mergeCell ref="B30:I30"/>
    <mergeCell ref="B31:I31"/>
    <mergeCell ref="D2:I4"/>
    <mergeCell ref="C7:D7"/>
    <mergeCell ref="C8:D8"/>
    <mergeCell ref="B10:C10"/>
    <mergeCell ref="B24:I24"/>
    <mergeCell ref="B25:I25"/>
    <mergeCell ref="B26:I26"/>
  </mergeCells>
  <printOptions horizontalCentered="1"/>
  <pageMargins bottom="0.03937007874015748" footer="0.0" header="0.0" left="0.03937007874015748" right="0.03937007874015748" top="0.03937007874015748"/>
  <pageSetup paperSize="9" orientation="portrait"/>
  <headerFooter>
    <oddFooter>&amp;R&amp;F - &amp;A - &amp;P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9.38"/>
    <col customWidth="1" min="3" max="3" width="20.63"/>
    <col customWidth="1" min="4" max="4" width="13.38"/>
    <col customWidth="1" min="5" max="5" width="7.63"/>
    <col customWidth="1" min="6" max="6" width="6.63"/>
    <col customWidth="1" min="7" max="7" width="10.63"/>
    <col customWidth="1" min="8" max="8" width="14.75"/>
    <col customWidth="1" min="9" max="9" width="11.5"/>
    <col customWidth="1" min="10" max="10" width="2.63"/>
    <col customWidth="1" min="11" max="28" width="7.6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0" customHeight="1">
      <c r="A2" s="2"/>
      <c r="B2" s="2"/>
      <c r="C2" s="2"/>
      <c r="D2" s="72" t="s">
        <v>251</v>
      </c>
      <c r="E2" s="73"/>
      <c r="F2" s="73"/>
      <c r="G2" s="73"/>
      <c r="H2" s="73"/>
      <c r="I2" s="7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7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7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"/>
      <c r="C5" s="75"/>
      <c r="D5" s="75"/>
      <c r="E5" s="75"/>
      <c r="F5" s="75"/>
      <c r="G5" s="75"/>
      <c r="H5" s="75"/>
      <c r="I5" s="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75"/>
      <c r="D6" s="75"/>
      <c r="E6" s="75"/>
      <c r="F6" s="75"/>
      <c r="G6" s="7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76" t="s">
        <v>252</v>
      </c>
      <c r="C7" s="201" t="s">
        <v>466</v>
      </c>
      <c r="D7" s="78"/>
      <c r="E7" s="2"/>
      <c r="F7" s="75"/>
      <c r="G7" s="75"/>
      <c r="H7" s="76" t="s">
        <v>253</v>
      </c>
      <c r="I7" s="79">
        <f>I19</f>
        <v>83.53250877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76" t="s">
        <v>254</v>
      </c>
      <c r="C8" s="77" t="s">
        <v>100</v>
      </c>
      <c r="D8" s="78"/>
      <c r="E8" s="2"/>
      <c r="F8" s="75"/>
      <c r="G8" s="75"/>
      <c r="H8" s="76" t="s">
        <v>255</v>
      </c>
      <c r="I8" s="80">
        <f>I7/D10</f>
        <v>6.961042398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75"/>
      <c r="D9" s="75"/>
      <c r="E9" s="75"/>
      <c r="F9" s="75"/>
      <c r="G9" s="75"/>
      <c r="H9" s="81"/>
      <c r="I9" s="8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83" t="s">
        <v>256</v>
      </c>
      <c r="C10" s="78"/>
      <c r="D10" s="84">
        <v>12.0</v>
      </c>
      <c r="E10" s="2"/>
      <c r="F10" s="75"/>
      <c r="G10" s="75"/>
      <c r="H10" s="81"/>
      <c r="I10" s="82"/>
      <c r="J10" s="2"/>
      <c r="K10" s="2"/>
      <c r="L10" s="2"/>
      <c r="M10" s="2"/>
      <c r="N10" s="2"/>
      <c r="O10" s="2"/>
      <c r="P10" s="2"/>
      <c r="Q10" s="2"/>
      <c r="R10" s="85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75"/>
      <c r="D11" s="75"/>
      <c r="E11" s="75"/>
      <c r="F11" s="75"/>
      <c r="G11" s="75"/>
      <c r="H11" s="75"/>
      <c r="I11" s="7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76" t="s">
        <v>257</v>
      </c>
      <c r="C12" s="76" t="s">
        <v>157</v>
      </c>
      <c r="D12" s="76" t="s">
        <v>258</v>
      </c>
      <c r="E12" s="76" t="s">
        <v>259</v>
      </c>
      <c r="F12" s="76" t="s">
        <v>260</v>
      </c>
      <c r="G12" s="206" t="s">
        <v>261</v>
      </c>
      <c r="H12" s="76" t="s">
        <v>262</v>
      </c>
      <c r="I12" s="76" t="s">
        <v>263</v>
      </c>
      <c r="J12" s="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>
      <c r="A13" s="2"/>
      <c r="B13" s="86" t="str">
        <f t="array" ref="B13">INDEX('Planilha de custo'!$B:$B,MATCH($C13,'Planilha de custo'!$C:$C,0))</f>
        <v>10.10.006</v>
      </c>
      <c r="C13" s="210" t="s">
        <v>34</v>
      </c>
      <c r="D13" s="87">
        <v>9.2</v>
      </c>
      <c r="E13" s="88" t="str">
        <f>VLOOKUP($B13,'Planilha de custo'!$B$3:$E$181,3,0)</f>
        <v>kg</v>
      </c>
      <c r="F13" s="88">
        <f>VLOOKUP($B13,'Planilha de custo'!$B$3:$E$181,4,0)</f>
        <v>3.43</v>
      </c>
      <c r="G13" s="89">
        <v>0.95</v>
      </c>
      <c r="H13" s="90">
        <f t="shared" ref="H13:H18" si="1">D13/G13</f>
        <v>9.684210526</v>
      </c>
      <c r="I13" s="91">
        <f t="shared" ref="I13:I18" si="2">H13*F13</f>
        <v>33.21684211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86" t="str">
        <f t="array" ref="B14">INDEX('Planilha de custo'!$B:$B,MATCH($C14,'Planilha de custo'!$C:$C,0))</f>
        <v>10.30.003</v>
      </c>
      <c r="C14" s="86" t="s">
        <v>58</v>
      </c>
      <c r="D14" s="87">
        <v>2.0</v>
      </c>
      <c r="E14" s="88" t="str">
        <f>VLOOKUP($B14,'Planilha de custo'!$B$3:$E$181,3,0)</f>
        <v>lt</v>
      </c>
      <c r="F14" s="88">
        <f>VLOOKUP($B14,'Planilha de custo'!$B$3:$E$181,4,0)</f>
        <v>4.075833333</v>
      </c>
      <c r="G14" s="89">
        <v>1.0</v>
      </c>
      <c r="H14" s="90">
        <f t="shared" si="1"/>
        <v>2</v>
      </c>
      <c r="I14" s="91">
        <f t="shared" si="2"/>
        <v>8.151666667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6" t="str">
        <f t="array" ref="B15">INDEX('Planilha de custo'!$B:$B,MATCH($C15,'Planilha de custo'!$C:$C,0))</f>
        <v>10.30.004</v>
      </c>
      <c r="C15" s="86" t="s">
        <v>44</v>
      </c>
      <c r="D15" s="87">
        <v>0.8</v>
      </c>
      <c r="E15" s="88" t="str">
        <f>VLOOKUP($B15,'Planilha de custo'!$B$3:$E$181,3,0)</f>
        <v>lt</v>
      </c>
      <c r="F15" s="88">
        <f>VLOOKUP($B15,'Planilha de custo'!$B$3:$E$181,4,0)</f>
        <v>19.28</v>
      </c>
      <c r="G15" s="89">
        <v>1.0</v>
      </c>
      <c r="H15" s="90">
        <f t="shared" si="1"/>
        <v>0.8</v>
      </c>
      <c r="I15" s="91">
        <f t="shared" si="2"/>
        <v>15.424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86" t="str">
        <f t="array" ref="B16">INDEX('Planilha de custo'!$B:$B,MATCH($C16,'Planilha de custo'!$C:$C,0))</f>
        <v>10.30.005</v>
      </c>
      <c r="C16" s="86" t="s">
        <v>62</v>
      </c>
      <c r="D16" s="87">
        <v>0.8</v>
      </c>
      <c r="E16" s="88" t="str">
        <f>VLOOKUP($B16,'Planilha de custo'!$B$3:$E$181,3,0)</f>
        <v>kg</v>
      </c>
      <c r="F16" s="88">
        <f>VLOOKUP($B16,'Planilha de custo'!$B$3:$E$181,4,0)</f>
        <v>22.9</v>
      </c>
      <c r="G16" s="89">
        <v>1.0</v>
      </c>
      <c r="H16" s="90">
        <f t="shared" si="1"/>
        <v>0.8</v>
      </c>
      <c r="I16" s="91">
        <f t="shared" si="2"/>
        <v>18.32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6" t="str">
        <f t="array" ref="B17">INDEX('Planilha de custo'!$B:$B,MATCH($C17,'Planilha de custo'!$C:$C,0))</f>
        <v>10.40.001</v>
      </c>
      <c r="C17" s="86" t="s">
        <v>112</v>
      </c>
      <c r="D17" s="87">
        <v>0.2</v>
      </c>
      <c r="E17" s="88" t="str">
        <f>VLOOKUP($B17,'Planilha de custo'!$B$3:$E$181,3,0)</f>
        <v>kg</v>
      </c>
      <c r="F17" s="88">
        <f>VLOOKUP($B17,'Planilha de custo'!$B$3:$E$181,4,0)</f>
        <v>1.15</v>
      </c>
      <c r="G17" s="89">
        <v>1.0</v>
      </c>
      <c r="H17" s="90">
        <f t="shared" si="1"/>
        <v>0.2</v>
      </c>
      <c r="I17" s="91">
        <f t="shared" si="2"/>
        <v>0.23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86" t="str">
        <f t="array" ref="B18">INDEX('Planilha de custo'!$B:$B,MATCH($C18,'Planilha de custo'!$C:$C,0))</f>
        <v>10.40.002</v>
      </c>
      <c r="C18" s="86" t="s">
        <v>471</v>
      </c>
      <c r="D18" s="87">
        <v>0.2</v>
      </c>
      <c r="E18" s="88" t="str">
        <f>VLOOKUP($B18,'Planilha de custo'!$B$3:$E$181,3,0)</f>
        <v>kg</v>
      </c>
      <c r="F18" s="88">
        <f>VLOOKUP($B18,'Planilha de custo'!$B$3:$E$181,4,0)</f>
        <v>40.95</v>
      </c>
      <c r="G18" s="89">
        <v>1.0</v>
      </c>
      <c r="H18" s="90">
        <f t="shared" si="1"/>
        <v>0.2</v>
      </c>
      <c r="I18" s="91">
        <f t="shared" si="2"/>
        <v>8.19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/>
      <c r="B19" s="2"/>
      <c r="C19" s="75"/>
      <c r="D19" s="93"/>
      <c r="E19" s="75"/>
      <c r="F19" s="75"/>
      <c r="G19" s="75"/>
      <c r="H19" s="94" t="s">
        <v>264</v>
      </c>
      <c r="I19" s="95">
        <f>SUM(I13:I18)</f>
        <v>83.53250877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75"/>
      <c r="D20" s="93"/>
      <c r="E20" s="75"/>
      <c r="F20" s="75"/>
      <c r="G20" s="75"/>
      <c r="H20" s="75"/>
      <c r="I20" s="9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75"/>
      <c r="D21" s="75"/>
      <c r="E21" s="75"/>
      <c r="F21" s="75"/>
      <c r="G21" s="75"/>
      <c r="H21" s="75"/>
      <c r="I21" s="9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97" t="s">
        <v>265</v>
      </c>
      <c r="C22" s="57"/>
      <c r="D22" s="57"/>
      <c r="E22" s="57"/>
      <c r="F22" s="57"/>
      <c r="G22" s="57"/>
      <c r="H22" s="57"/>
      <c r="I22" s="5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98" t="s">
        <v>481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98" t="s">
        <v>482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31.5" customHeight="1">
      <c r="A25" s="2"/>
      <c r="B25" s="9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9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9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9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97" t="s">
        <v>266</v>
      </c>
      <c r="C29" s="57"/>
      <c r="D29" s="57"/>
      <c r="E29" s="57"/>
      <c r="F29" s="57"/>
      <c r="G29" s="57"/>
      <c r="H29" s="57"/>
      <c r="I29" s="5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75"/>
      <c r="D30" s="75"/>
      <c r="E30" s="75"/>
      <c r="F30" s="75"/>
      <c r="G30" s="75"/>
      <c r="H30" s="75"/>
      <c r="I30" s="7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75"/>
      <c r="D31" s="75"/>
      <c r="E31" s="75"/>
      <c r="F31" s="75"/>
      <c r="G31" s="75"/>
      <c r="H31" s="75"/>
      <c r="I31" s="7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75"/>
      <c r="D32" s="75"/>
      <c r="E32" s="75"/>
      <c r="F32" s="75"/>
      <c r="G32" s="75"/>
      <c r="H32" s="75"/>
      <c r="I32" s="7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75"/>
      <c r="D33" s="75"/>
      <c r="E33" s="75"/>
      <c r="F33" s="75"/>
      <c r="G33" s="75"/>
      <c r="H33" s="75"/>
      <c r="I33" s="7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75"/>
      <c r="D34" s="75"/>
      <c r="E34" s="75"/>
      <c r="F34" s="75"/>
      <c r="G34" s="75"/>
      <c r="H34" s="75"/>
      <c r="I34" s="7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75"/>
      <c r="D35" s="75"/>
      <c r="E35" s="75"/>
      <c r="F35" s="75"/>
      <c r="G35" s="75"/>
      <c r="H35" s="75"/>
      <c r="I35" s="7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75"/>
      <c r="D36" s="75"/>
      <c r="E36" s="75"/>
      <c r="F36" s="75"/>
      <c r="G36" s="75"/>
      <c r="H36" s="75"/>
      <c r="I36" s="7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75"/>
      <c r="D37" s="75"/>
      <c r="E37" s="75"/>
      <c r="F37" s="75"/>
      <c r="G37" s="75"/>
      <c r="H37" s="75"/>
      <c r="I37" s="7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75"/>
      <c r="D38" s="75"/>
      <c r="E38" s="75"/>
      <c r="F38" s="75"/>
      <c r="G38" s="75"/>
      <c r="H38" s="75"/>
      <c r="I38" s="7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75"/>
      <c r="D39" s="75"/>
      <c r="E39" s="75"/>
      <c r="F39" s="75"/>
      <c r="G39" s="75"/>
      <c r="H39" s="75"/>
      <c r="I39" s="7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75"/>
      <c r="D40" s="75"/>
      <c r="E40" s="75"/>
      <c r="F40" s="75"/>
      <c r="G40" s="75"/>
      <c r="H40" s="75"/>
      <c r="I40" s="7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75"/>
      <c r="D41" s="75"/>
      <c r="E41" s="75"/>
      <c r="F41" s="75"/>
      <c r="G41" s="75"/>
      <c r="H41" s="75"/>
      <c r="I41" s="7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75"/>
      <c r="D42" s="75"/>
      <c r="E42" s="75"/>
      <c r="F42" s="75"/>
      <c r="G42" s="75"/>
      <c r="H42" s="75"/>
      <c r="I42" s="7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75"/>
      <c r="D43" s="75"/>
      <c r="E43" s="75"/>
      <c r="F43" s="75"/>
      <c r="G43" s="75"/>
      <c r="H43" s="75"/>
      <c r="I43" s="7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75"/>
      <c r="D44" s="75"/>
      <c r="E44" s="75"/>
      <c r="F44" s="75"/>
      <c r="G44" s="75"/>
      <c r="H44" s="75"/>
      <c r="I44" s="7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75"/>
      <c r="D45" s="75"/>
      <c r="E45" s="75"/>
      <c r="F45" s="75"/>
      <c r="G45" s="75"/>
      <c r="H45" s="75"/>
      <c r="I45" s="7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2">
    <mergeCell ref="B25:I25"/>
    <mergeCell ref="B26:I26"/>
    <mergeCell ref="B27:I27"/>
    <mergeCell ref="B28:I28"/>
    <mergeCell ref="B29:I29"/>
    <mergeCell ref="D2:I4"/>
    <mergeCell ref="C7:D7"/>
    <mergeCell ref="C8:D8"/>
    <mergeCell ref="B10:C10"/>
    <mergeCell ref="B22:I22"/>
    <mergeCell ref="B23:I23"/>
    <mergeCell ref="B24:I24"/>
  </mergeCells>
  <printOptions horizontalCentered="1"/>
  <pageMargins bottom="0.03937007874015748" footer="0.0" header="0.0" left="0.03937007874015748" right="0.03937007874015748" top="0.03937007874015748"/>
  <pageSetup paperSize="9" orientation="portrait"/>
  <headerFooter>
    <oddFooter>&amp;R&amp;F - &amp;A - &amp;P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2" max="2" width="9.38"/>
    <col customWidth="1" min="3" max="3" width="27.25"/>
    <col customWidth="1" min="4" max="4" width="13.38"/>
    <col customWidth="1" min="5" max="5" width="7.63"/>
    <col customWidth="1" min="6" max="6" width="6.63"/>
    <col customWidth="1" min="7" max="7" width="10.63"/>
    <col customWidth="1" min="8" max="8" width="15.63"/>
    <col customWidth="1" min="9" max="9" width="11.5"/>
    <col customWidth="1" min="10" max="10" width="2.63"/>
    <col customWidth="1" min="11" max="28" width="7.6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0" customHeight="1">
      <c r="A2" s="2"/>
      <c r="B2" s="2"/>
      <c r="C2" s="2"/>
      <c r="D2" s="72" t="s">
        <v>251</v>
      </c>
      <c r="E2" s="73"/>
      <c r="F2" s="73"/>
      <c r="G2" s="73"/>
      <c r="H2" s="73"/>
      <c r="I2" s="7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7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7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"/>
      <c r="C5" s="75"/>
      <c r="D5" s="75"/>
      <c r="E5" s="75"/>
      <c r="F5" s="75"/>
      <c r="G5" s="75"/>
      <c r="H5" s="75"/>
      <c r="I5" s="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75"/>
      <c r="D6" s="75"/>
      <c r="E6" s="75"/>
      <c r="F6" s="75"/>
      <c r="G6" s="7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76" t="s">
        <v>252</v>
      </c>
      <c r="C7" s="213" t="s">
        <v>5</v>
      </c>
      <c r="D7" s="78"/>
      <c r="E7" s="2"/>
      <c r="F7" s="75"/>
      <c r="G7" s="75"/>
      <c r="H7" s="76" t="s">
        <v>253</v>
      </c>
      <c r="I7" s="79" t="str">
        <f>I23</f>
        <v>#REF!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76" t="s">
        <v>254</v>
      </c>
      <c r="C8" s="77" t="s">
        <v>483</v>
      </c>
      <c r="D8" s="78"/>
      <c r="E8" s="2"/>
      <c r="F8" s="75"/>
      <c r="G8" s="75"/>
      <c r="H8" s="76" t="s">
        <v>484</v>
      </c>
      <c r="I8" s="80" t="str">
        <f>I7/D10</f>
        <v>#REF!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75"/>
      <c r="D9" s="75"/>
      <c r="E9" s="75"/>
      <c r="F9" s="75"/>
      <c r="G9" s="75"/>
      <c r="H9" s="81"/>
      <c r="I9" s="8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83" t="s">
        <v>485</v>
      </c>
      <c r="C10" s="78"/>
      <c r="D10" s="84">
        <v>1.0</v>
      </c>
      <c r="E10" s="2"/>
      <c r="F10" s="75"/>
      <c r="G10" s="75"/>
      <c r="H10" s="81"/>
      <c r="I10" s="82"/>
      <c r="J10" s="2"/>
      <c r="K10" s="2"/>
      <c r="L10" s="2"/>
      <c r="M10" s="2"/>
      <c r="N10" s="2"/>
      <c r="O10" s="2"/>
      <c r="P10" s="2"/>
      <c r="Q10" s="2"/>
      <c r="R10" s="85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75"/>
      <c r="D11" s="75"/>
      <c r="E11" s="75"/>
      <c r="F11" s="75"/>
      <c r="G11" s="75"/>
      <c r="H11" s="75"/>
      <c r="I11" s="7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76" t="s">
        <v>257</v>
      </c>
      <c r="C12" s="76" t="s">
        <v>157</v>
      </c>
      <c r="D12" s="76" t="s">
        <v>258</v>
      </c>
      <c r="E12" s="76" t="s">
        <v>259</v>
      </c>
      <c r="F12" s="76" t="s">
        <v>260</v>
      </c>
      <c r="G12" s="206" t="s">
        <v>261</v>
      </c>
      <c r="H12" s="76" t="s">
        <v>262</v>
      </c>
      <c r="I12" s="76" t="s">
        <v>263</v>
      </c>
      <c r="J12" s="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>
      <c r="A13" s="2"/>
      <c r="B13" s="86" t="str">
        <f t="array" ref="B13">INDEX('Planilha de custo'!$B:$B,MATCH($C13,'Planilha de custo'!$C:$C,0))</f>
        <v>20.20.001</v>
      </c>
      <c r="C13" s="210" t="s">
        <v>76</v>
      </c>
      <c r="D13" s="87">
        <v>1.0</v>
      </c>
      <c r="E13" s="88" t="str">
        <f>VLOOKUP($B13,'Planilha de custo'!$B$3:$E$181,3,0)</f>
        <v>und</v>
      </c>
      <c r="F13" s="212">
        <f>VLOOKUP($B13,'Planilha de custo'!$B$3:$E$181,4,0)</f>
        <v>8.937775</v>
      </c>
      <c r="G13" s="89">
        <v>1.0</v>
      </c>
      <c r="H13" s="90">
        <f t="shared" ref="H13:H22" si="1">D13/G13</f>
        <v>1</v>
      </c>
      <c r="I13" s="91">
        <f t="shared" ref="I13:I22" si="2">H13*F13</f>
        <v>8.937775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86" t="str">
        <f t="array" ref="B14">INDEX('Planilha de custo'!$B:$B,MATCH($C14,'Planilha de custo'!$C:$C,0))</f>
        <v>20.10.001</v>
      </c>
      <c r="C14" s="86" t="s">
        <v>64</v>
      </c>
      <c r="D14" s="87">
        <v>0.2</v>
      </c>
      <c r="E14" s="88" t="str">
        <f>VLOOKUP($B14,'Planilha de custo'!$B$3:$E$181,3,0)</f>
        <v>lt</v>
      </c>
      <c r="F14" s="212" t="str">
        <f>VLOOKUP($B14,'Planilha de custo'!$B$3:$E$181,4,0)</f>
        <v>#REF!</v>
      </c>
      <c r="G14" s="89">
        <v>1.0</v>
      </c>
      <c r="H14" s="90">
        <f t="shared" si="1"/>
        <v>0.2</v>
      </c>
      <c r="I14" s="91" t="str">
        <f t="shared" si="2"/>
        <v>#REF!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6" t="str">
        <f t="array" ref="B15">INDEX('Planilha de custo'!$B:$B,MATCH($C15,'Planilha de custo'!$C:$C,0))</f>
        <v>10.30.002</v>
      </c>
      <c r="C15" s="86" t="s">
        <v>104</v>
      </c>
      <c r="D15" s="87">
        <v>0.05</v>
      </c>
      <c r="E15" s="88" t="str">
        <f>VLOOKUP($B15,'Planilha de custo'!$B$3:$E$181,3,0)</f>
        <v>kg</v>
      </c>
      <c r="F15" s="212">
        <f>VLOOKUP($B15,'Planilha de custo'!$B$3:$E$181,4,0)</f>
        <v>31.9</v>
      </c>
      <c r="G15" s="89">
        <v>1.0</v>
      </c>
      <c r="H15" s="90">
        <f t="shared" si="1"/>
        <v>0.05</v>
      </c>
      <c r="I15" s="91">
        <f t="shared" si="2"/>
        <v>1.595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86" t="str">
        <f t="array" ref="B16">INDEX('Planilha de custo'!$B:$B,MATCH($C16,'Planilha de custo'!$C:$C,0))</f>
        <v>20.30.001</v>
      </c>
      <c r="C16" s="86" t="s">
        <v>100</v>
      </c>
      <c r="D16" s="87">
        <v>0.3</v>
      </c>
      <c r="E16" s="88" t="str">
        <f>VLOOKUP($B16,'Planilha de custo'!$B$3:$E$181,3,0)</f>
        <v>kg</v>
      </c>
      <c r="F16" s="212">
        <f>VLOOKUP($B16,'Planilha de custo'!$B$3:$E$181,4,0)</f>
        <v>6.961042398</v>
      </c>
      <c r="G16" s="89">
        <v>1.0</v>
      </c>
      <c r="H16" s="90">
        <f t="shared" si="1"/>
        <v>0.3</v>
      </c>
      <c r="I16" s="91">
        <f t="shared" si="2"/>
        <v>2.088312719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6" t="str">
        <f t="array" ref="B17">INDEX('Planilha de custo'!$B:$B,MATCH($C17,'Planilha de custo'!$C:$C,0))</f>
        <v>10.10.004</v>
      </c>
      <c r="C17" s="86" t="s">
        <v>60</v>
      </c>
      <c r="D17" s="87">
        <v>0.005</v>
      </c>
      <c r="E17" s="88" t="str">
        <f>VLOOKUP($B17,'Planilha de custo'!$B$3:$E$181,3,0)</f>
        <v>kg</v>
      </c>
      <c r="F17" s="212">
        <f>VLOOKUP($B17,'Planilha de custo'!$B$3:$E$181,4,0)</f>
        <v>18.5</v>
      </c>
      <c r="G17" s="89">
        <v>1.0</v>
      </c>
      <c r="H17" s="90">
        <f t="shared" si="1"/>
        <v>0.005</v>
      </c>
      <c r="I17" s="91">
        <f t="shared" si="2"/>
        <v>0.0925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86" t="str">
        <f t="array" ref="B18">INDEX('Planilha de custo'!$B:$B,MATCH($C18,'Planilha de custo'!$C:$C,0))</f>
        <v>10.50.005</v>
      </c>
      <c r="C18" s="86" t="s">
        <v>98</v>
      </c>
      <c r="D18" s="87">
        <v>1.0</v>
      </c>
      <c r="E18" s="88" t="str">
        <f>VLOOKUP($B18,'Planilha de custo'!$B$3:$E$181,3,0)</f>
        <v>und</v>
      </c>
      <c r="F18" s="212">
        <f>VLOOKUP($B18,'Planilha de custo'!$B$3:$E$181,4,0)</f>
        <v>0.8888888889</v>
      </c>
      <c r="G18" s="89">
        <v>1.0</v>
      </c>
      <c r="H18" s="90">
        <f t="shared" si="1"/>
        <v>1</v>
      </c>
      <c r="I18" s="91">
        <f t="shared" si="2"/>
        <v>0.8888888889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/>
      <c r="B19" s="86" t="str">
        <f t="array" ref="B19">INDEX('Planilha de custo'!$B:$B,MATCH($C19,'Planilha de custo'!$C:$C,0))</f>
        <v>10.50.010</v>
      </c>
      <c r="C19" s="86" t="s">
        <v>96</v>
      </c>
      <c r="D19" s="87">
        <v>1.0</v>
      </c>
      <c r="E19" s="88" t="str">
        <f>VLOOKUP($B19,'Planilha de custo'!$B$3:$E$181,3,0)</f>
        <v>und</v>
      </c>
      <c r="F19" s="212">
        <f>VLOOKUP($B19,'Planilha de custo'!$B$3:$E$181,4,0)</f>
        <v>0.3958333333</v>
      </c>
      <c r="G19" s="89">
        <v>1.0</v>
      </c>
      <c r="H19" s="90">
        <f t="shared" si="1"/>
        <v>1</v>
      </c>
      <c r="I19" s="91">
        <f t="shared" si="2"/>
        <v>0.3958333333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"/>
      <c r="B20" s="86" t="str">
        <f t="array" ref="B20">INDEX('Planilha de custo'!$B:$B,MATCH($C20,'Planilha de custo'!$C:$C,0))</f>
        <v>10.50.014</v>
      </c>
      <c r="C20" s="86" t="s">
        <v>110</v>
      </c>
      <c r="D20" s="87">
        <v>1.0</v>
      </c>
      <c r="E20" s="88" t="str">
        <f>VLOOKUP($B20,'Planilha de custo'!$B$3:$E$181,3,0)</f>
        <v>und</v>
      </c>
      <c r="F20" s="212">
        <f>VLOOKUP($B20,'Planilha de custo'!$B$3:$E$181,4,0)</f>
        <v>0.47</v>
      </c>
      <c r="G20" s="89">
        <v>1.0</v>
      </c>
      <c r="H20" s="90">
        <f t="shared" si="1"/>
        <v>1</v>
      </c>
      <c r="I20" s="91">
        <f t="shared" si="2"/>
        <v>0.47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86" t="str">
        <f t="array" ref="B21">INDEX('Planilha de custo'!$B:$B,MATCH($C21,'Planilha de custo'!$C:$C,0))</f>
        <v>10.50.017</v>
      </c>
      <c r="C21" s="86" t="s">
        <v>47</v>
      </c>
      <c r="D21" s="87">
        <v>1.0</v>
      </c>
      <c r="E21" s="88" t="str">
        <f>VLOOKUP($B21,'Planilha de custo'!$B$3:$E$181,3,0)</f>
        <v>und</v>
      </c>
      <c r="F21" s="212">
        <f>VLOOKUP($B21,'Planilha de custo'!$B$3:$E$181,4,0)</f>
        <v>0.5</v>
      </c>
      <c r="G21" s="89">
        <v>1.0</v>
      </c>
      <c r="H21" s="90">
        <f t="shared" si="1"/>
        <v>1</v>
      </c>
      <c r="I21" s="91">
        <f t="shared" si="2"/>
        <v>0.5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86" t="str">
        <f t="array" ref="B22">INDEX('Planilha de custo'!$B:$B,MATCH($C22,'Planilha de custo'!$C:$C,0))</f>
        <v>10.50.018</v>
      </c>
      <c r="C22" s="86" t="s">
        <v>55</v>
      </c>
      <c r="D22" s="87">
        <v>1.0</v>
      </c>
      <c r="E22" s="88" t="str">
        <f>VLOOKUP($B22,'Planilha de custo'!$B$3:$E$181,3,0)</f>
        <v>und</v>
      </c>
      <c r="F22" s="212">
        <f>VLOOKUP($B22,'Planilha de custo'!$B$3:$E$181,4,0)</f>
        <v>0.1256</v>
      </c>
      <c r="G22" s="89">
        <v>1.0</v>
      </c>
      <c r="H22" s="90">
        <f t="shared" si="1"/>
        <v>1</v>
      </c>
      <c r="I22" s="91">
        <f t="shared" si="2"/>
        <v>0.1256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75"/>
      <c r="D23" s="93"/>
      <c r="E23" s="75"/>
      <c r="F23" s="75"/>
      <c r="G23" s="75"/>
      <c r="H23" s="94" t="s">
        <v>264</v>
      </c>
      <c r="I23" s="95" t="str">
        <f>SUM(I13:I22)</f>
        <v>#REF!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75"/>
      <c r="D24" s="93"/>
      <c r="E24" s="75"/>
      <c r="F24" s="75"/>
      <c r="G24" s="75"/>
      <c r="H24" s="75"/>
      <c r="I24" s="9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75"/>
      <c r="D25" s="75"/>
      <c r="E25" s="75"/>
      <c r="F25" s="75"/>
      <c r="G25" s="75"/>
      <c r="H25" s="75"/>
      <c r="I25" s="9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97" t="s">
        <v>265</v>
      </c>
      <c r="C26" s="57"/>
      <c r="D26" s="57"/>
      <c r="E26" s="57"/>
      <c r="F26" s="57"/>
      <c r="G26" s="57"/>
      <c r="H26" s="57"/>
      <c r="I26" s="5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98" t="s">
        <v>486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98" t="s">
        <v>487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14" t="s">
        <v>488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98" t="s">
        <v>489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98" t="s">
        <v>490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98" t="s">
        <v>491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97" t="s">
        <v>266</v>
      </c>
      <c r="C33" s="57"/>
      <c r="D33" s="57"/>
      <c r="E33" s="57"/>
      <c r="F33" s="57"/>
      <c r="G33" s="57"/>
      <c r="H33" s="57"/>
      <c r="I33" s="5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75"/>
      <c r="D34" s="75"/>
      <c r="E34" s="75"/>
      <c r="F34" s="75"/>
      <c r="G34" s="75"/>
      <c r="H34" s="75"/>
      <c r="I34" s="7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75"/>
      <c r="D35" s="75"/>
      <c r="E35" s="75"/>
      <c r="F35" s="75"/>
      <c r="G35" s="75"/>
      <c r="H35" s="75"/>
      <c r="I35" s="7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75"/>
      <c r="D36" s="75"/>
      <c r="E36" s="75"/>
      <c r="F36" s="75"/>
      <c r="G36" s="75"/>
      <c r="H36" s="75"/>
      <c r="I36" s="7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75"/>
      <c r="D37" s="75"/>
      <c r="E37" s="75"/>
      <c r="F37" s="75"/>
      <c r="G37" s="75"/>
      <c r="H37" s="75"/>
      <c r="I37" s="7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75"/>
      <c r="D38" s="75"/>
      <c r="E38" s="75"/>
      <c r="F38" s="75"/>
      <c r="G38" s="75"/>
      <c r="H38" s="75"/>
      <c r="I38" s="7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75"/>
      <c r="D39" s="75"/>
      <c r="E39" s="75"/>
      <c r="F39" s="75"/>
      <c r="G39" s="75"/>
      <c r="H39" s="75"/>
      <c r="I39" s="7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75"/>
      <c r="D40" s="75"/>
      <c r="E40" s="75"/>
      <c r="F40" s="75"/>
      <c r="G40" s="75"/>
      <c r="H40" s="75"/>
      <c r="I40" s="7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75"/>
      <c r="D41" s="75"/>
      <c r="E41" s="75"/>
      <c r="F41" s="75"/>
      <c r="G41" s="75"/>
      <c r="H41" s="75"/>
      <c r="I41" s="7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75"/>
      <c r="D42" s="75"/>
      <c r="E42" s="75"/>
      <c r="F42" s="75"/>
      <c r="G42" s="75"/>
      <c r="H42" s="75"/>
      <c r="I42" s="7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75"/>
      <c r="D43" s="75"/>
      <c r="E43" s="75"/>
      <c r="F43" s="75"/>
      <c r="G43" s="75"/>
      <c r="H43" s="75"/>
      <c r="I43" s="7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75"/>
      <c r="D44" s="75"/>
      <c r="E44" s="75"/>
      <c r="F44" s="75"/>
      <c r="G44" s="75"/>
      <c r="H44" s="75"/>
      <c r="I44" s="7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75"/>
      <c r="D45" s="75"/>
      <c r="E45" s="75"/>
      <c r="F45" s="75"/>
      <c r="G45" s="75"/>
      <c r="H45" s="75"/>
      <c r="I45" s="7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75"/>
      <c r="D46" s="75"/>
      <c r="E46" s="75"/>
      <c r="F46" s="75"/>
      <c r="G46" s="75"/>
      <c r="H46" s="75"/>
      <c r="I46" s="7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75"/>
      <c r="D47" s="75"/>
      <c r="E47" s="75"/>
      <c r="F47" s="75"/>
      <c r="G47" s="75"/>
      <c r="H47" s="75"/>
      <c r="I47" s="7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75"/>
      <c r="D48" s="75"/>
      <c r="E48" s="75"/>
      <c r="F48" s="75"/>
      <c r="G48" s="75"/>
      <c r="H48" s="75"/>
      <c r="I48" s="7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75"/>
      <c r="D49" s="75"/>
      <c r="E49" s="75"/>
      <c r="F49" s="75"/>
      <c r="G49" s="75"/>
      <c r="H49" s="75"/>
      <c r="I49" s="7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2">
    <mergeCell ref="B29:I29"/>
    <mergeCell ref="B30:I30"/>
    <mergeCell ref="B31:I31"/>
    <mergeCell ref="B32:I32"/>
    <mergeCell ref="B33:I33"/>
    <mergeCell ref="D2:I4"/>
    <mergeCell ref="C7:D7"/>
    <mergeCell ref="C8:D8"/>
    <mergeCell ref="B10:C10"/>
    <mergeCell ref="B26:I26"/>
    <mergeCell ref="B27:I27"/>
    <mergeCell ref="B28:I28"/>
  </mergeCells>
  <dataValidations>
    <dataValidation type="list" allowBlank="1" showErrorMessage="1" sqref="C13">
      <formula1>'Planilha de custo'!$C:$C</formula1>
    </dataValidation>
  </dataValidations>
  <printOptions horizontalCentered="1"/>
  <pageMargins bottom="0.03937007874015748" footer="0.0" header="0.0" left="0.03937007874015748" right="0.03937007874015748" top="0.03937007874015748"/>
  <pageSetup paperSize="9" orientation="portrait"/>
  <headerFooter>
    <oddFooter>&amp;R&amp;F - &amp;A - &amp;P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17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138" t="s">
        <v>252</v>
      </c>
      <c r="B7" s="215" t="s">
        <v>450</v>
      </c>
      <c r="C7" s="139"/>
      <c r="D7" s="78"/>
      <c r="E7" s="75"/>
      <c r="F7" s="102" t="s">
        <v>492</v>
      </c>
      <c r="G7" s="103" t="str">
        <f>G6/C10</f>
        <v>#REF!</v>
      </c>
    </row>
    <row r="8" ht="21.0" customHeight="1">
      <c r="A8" s="138" t="s">
        <v>254</v>
      </c>
      <c r="B8" s="77" t="s">
        <v>126</v>
      </c>
      <c r="C8" s="139"/>
      <c r="D8" s="78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428</v>
      </c>
      <c r="B10" s="78"/>
      <c r="C10" s="84">
        <v>1.0</v>
      </c>
      <c r="D10" s="75"/>
      <c r="E10" s="75"/>
      <c r="F10" s="81"/>
      <c r="G10" s="82"/>
    </row>
    <row r="11">
      <c r="A11" s="75"/>
      <c r="B11" s="75"/>
      <c r="C11" s="75"/>
      <c r="D11" s="75"/>
      <c r="E11" s="75"/>
      <c r="F11" s="81"/>
      <c r="G11" s="105"/>
    </row>
    <row r="12">
      <c r="A12" s="75"/>
      <c r="B12" s="75"/>
      <c r="C12" s="75"/>
      <c r="D12" s="75"/>
      <c r="E12" s="75"/>
      <c r="F12" s="81"/>
      <c r="G12" s="105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</row>
    <row r="15">
      <c r="A15" s="108" t="s">
        <v>493</v>
      </c>
      <c r="B15" s="109">
        <v>0.2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0.2</v>
      </c>
      <c r="G15" s="114" t="str">
        <f t="shared" ref="G15:G24" si="2">F15*D15</f>
        <v>#REF!</v>
      </c>
    </row>
    <row r="16">
      <c r="A16" s="115" t="s">
        <v>494</v>
      </c>
      <c r="B16" s="116">
        <v>0.01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0.01</v>
      </c>
      <c r="G16" s="121" t="str">
        <f t="shared" si="2"/>
        <v>#REF!</v>
      </c>
    </row>
    <row r="17">
      <c r="A17" s="115" t="s">
        <v>495</v>
      </c>
      <c r="B17" s="116">
        <v>0.015</v>
      </c>
      <c r="C17" s="122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0.015</v>
      </c>
      <c r="G17" s="121" t="str">
        <f t="shared" si="2"/>
        <v>#REF!</v>
      </c>
    </row>
    <row r="18">
      <c r="A18" s="115" t="s">
        <v>26</v>
      </c>
      <c r="B18" s="116">
        <v>0.01</v>
      </c>
      <c r="C18" s="122" t="s">
        <v>270</v>
      </c>
      <c r="D18" s="118" t="str">
        <f>VLOOKUP(A18,'Planilha de custo'!D6:E299,3,0)</f>
        <v>#REF!</v>
      </c>
      <c r="E18" s="119">
        <v>1.0</v>
      </c>
      <c r="F18" s="120">
        <f t="shared" si="1"/>
        <v>0.01</v>
      </c>
      <c r="G18" s="121" t="str">
        <f t="shared" si="2"/>
        <v>#REF!</v>
      </c>
    </row>
    <row r="19">
      <c r="A19" s="115" t="s">
        <v>44</v>
      </c>
      <c r="B19" s="116">
        <v>0.05</v>
      </c>
      <c r="C19" s="122" t="s">
        <v>270</v>
      </c>
      <c r="D19" s="118" t="str">
        <f>VLOOKUP(A19,'Planilha de custo'!D7:E300,3,0)</f>
        <v>#REF!</v>
      </c>
      <c r="E19" s="119">
        <v>1.0</v>
      </c>
      <c r="F19" s="120">
        <f t="shared" si="1"/>
        <v>0.05</v>
      </c>
      <c r="G19" s="121" t="str">
        <f t="shared" si="2"/>
        <v>#REF!</v>
      </c>
    </row>
    <row r="20">
      <c r="A20" s="115" t="s">
        <v>440</v>
      </c>
      <c r="B20" s="116">
        <v>0.05</v>
      </c>
      <c r="C20" s="122" t="s">
        <v>270</v>
      </c>
      <c r="D20" s="118" t="str">
        <f>VLOOKUP(A20,'Planilha de custo'!D8:E301,3,0)</f>
        <v>#REF!</v>
      </c>
      <c r="E20" s="119">
        <v>1.0</v>
      </c>
      <c r="F20" s="120">
        <f t="shared" si="1"/>
        <v>0.05</v>
      </c>
      <c r="G20" s="121" t="str">
        <f t="shared" si="2"/>
        <v>#REF!</v>
      </c>
    </row>
    <row r="21" ht="15.75" customHeight="1">
      <c r="A21" s="115" t="s">
        <v>112</v>
      </c>
      <c r="B21" s="116">
        <v>0.005</v>
      </c>
      <c r="C21" s="122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</row>
    <row r="22" ht="15.75" customHeight="1">
      <c r="A22" s="115" t="s">
        <v>471</v>
      </c>
      <c r="B22" s="116">
        <v>0.005</v>
      </c>
      <c r="C22" s="122" t="s">
        <v>18</v>
      </c>
      <c r="D22" s="118" t="str">
        <f>VLOOKUP(A22,'Planilha de custo'!D10:E303,3,0)</f>
        <v>#REF!</v>
      </c>
      <c r="E22" s="119">
        <v>1.0</v>
      </c>
      <c r="F22" s="120">
        <f t="shared" si="1"/>
        <v>0.005</v>
      </c>
      <c r="G22" s="121" t="str">
        <f t="shared" si="2"/>
        <v>#REF!</v>
      </c>
    </row>
    <row r="23" ht="15.75" customHeight="1">
      <c r="A23" s="115" t="s">
        <v>114</v>
      </c>
      <c r="B23" s="116">
        <v>0.015</v>
      </c>
      <c r="C23" s="122" t="s">
        <v>18</v>
      </c>
      <c r="D23" s="118" t="str">
        <f>VLOOKUP(A23,'Planilha de custo'!D11:E304,3,0)</f>
        <v>#REF!</v>
      </c>
      <c r="E23" s="119">
        <v>1.0</v>
      </c>
      <c r="F23" s="120">
        <f t="shared" si="1"/>
        <v>0.015</v>
      </c>
      <c r="G23" s="121" t="str">
        <f t="shared" si="2"/>
        <v>#REF!</v>
      </c>
    </row>
    <row r="24" ht="15.75" customHeight="1">
      <c r="A24" s="115" t="s">
        <v>496</v>
      </c>
      <c r="B24" s="116">
        <v>0.05</v>
      </c>
      <c r="C24" s="122" t="s">
        <v>18</v>
      </c>
      <c r="D24" s="118" t="str">
        <f>VLOOKUP(A24,'Planilha de custo'!D12:E305,3,0)</f>
        <v>#REF!</v>
      </c>
      <c r="E24" s="119">
        <v>1.0</v>
      </c>
      <c r="F24" s="120">
        <f t="shared" si="1"/>
        <v>0.05</v>
      </c>
      <c r="G24" s="121" t="str">
        <f t="shared" si="2"/>
        <v>#REF!</v>
      </c>
    </row>
    <row r="25" ht="15.75" customHeight="1">
      <c r="A25" s="115"/>
      <c r="B25" s="124"/>
      <c r="C25" s="122"/>
      <c r="D25" s="118"/>
      <c r="E25" s="119">
        <v>1.0</v>
      </c>
      <c r="F25" s="120">
        <f t="shared" si="1"/>
        <v>0</v>
      </c>
      <c r="G25" s="121"/>
    </row>
    <row r="26" ht="15.75" customHeight="1">
      <c r="A26" s="115" t="s">
        <v>90</v>
      </c>
      <c r="B26" s="124">
        <v>1.0</v>
      </c>
      <c r="C26" s="122" t="s">
        <v>38</v>
      </c>
      <c r="D26" s="118" t="str">
        <f>VLOOKUP(A26,'Planilha de custo'!D12:E307,3,0)</f>
        <v>#REF!</v>
      </c>
      <c r="E26" s="119">
        <v>1.0</v>
      </c>
      <c r="F26" s="120">
        <f t="shared" si="1"/>
        <v>1</v>
      </c>
      <c r="G26" s="121" t="str">
        <f t="shared" ref="G26:G30" si="3">F26*D26</f>
        <v>#REF!</v>
      </c>
    </row>
    <row r="27" ht="15.75" customHeight="1">
      <c r="A27" s="115" t="s">
        <v>86</v>
      </c>
      <c r="B27" s="124">
        <v>1.0</v>
      </c>
      <c r="C27" s="125" t="s">
        <v>38</v>
      </c>
      <c r="D27" s="118" t="str">
        <f>VLOOKUP(A27,'Planilha de custo'!D13:E308,3,0)</f>
        <v>#REF!</v>
      </c>
      <c r="E27" s="119">
        <v>1.0</v>
      </c>
      <c r="F27" s="120">
        <f t="shared" si="1"/>
        <v>1</v>
      </c>
      <c r="G27" s="121" t="str">
        <f t="shared" si="3"/>
        <v>#REF!</v>
      </c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custo'!D14:E309,3,0)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custo'!D15:E310,3,0)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custo'!D16:E311,3,0)</f>
        <v>#REF!</v>
      </c>
      <c r="E30" s="129">
        <v>1.0</v>
      </c>
      <c r="F30" s="178">
        <f t="shared" si="1"/>
        <v>1</v>
      </c>
      <c r="G30" s="179" t="str">
        <f t="shared" si="3"/>
        <v>#REF!</v>
      </c>
    </row>
    <row r="31" ht="15.75" customHeight="1">
      <c r="A31" s="75"/>
      <c r="B31" s="93"/>
      <c r="C31" s="75"/>
      <c r="D31" s="75"/>
      <c r="E31" s="75"/>
      <c r="F31" s="94" t="s">
        <v>264</v>
      </c>
      <c r="G31" s="9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4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</row>
    <row r="33" ht="15.75" customHeight="1">
      <c r="A33" s="75"/>
      <c r="B33" s="75"/>
      <c r="C33" s="75"/>
      <c r="D33" s="75"/>
      <c r="E33" s="75"/>
      <c r="F33" s="75"/>
      <c r="G33" s="96">
        <f t="shared" si="4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>
      <c r="A35" s="216" t="s">
        <v>497</v>
      </c>
      <c r="B35" s="4"/>
      <c r="C35" s="4"/>
      <c r="D35" s="4"/>
      <c r="E35" s="4"/>
      <c r="F35" s="4"/>
      <c r="G35" s="4"/>
    </row>
    <row r="36">
      <c r="A36" s="216" t="s">
        <v>498</v>
      </c>
      <c r="B36" s="4"/>
      <c r="C36" s="4"/>
      <c r="D36" s="4"/>
      <c r="E36" s="4"/>
      <c r="F36" s="4"/>
      <c r="G36" s="4"/>
    </row>
    <row r="37">
      <c r="A37" s="216" t="s">
        <v>499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6" t="s">
        <v>500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6" t="s">
        <v>501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16" t="s">
        <v>502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16" t="s">
        <v>503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16" t="s">
        <v>504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97" t="s">
        <v>266</v>
      </c>
      <c r="B44" s="57"/>
      <c r="C44" s="57"/>
      <c r="D44" s="57"/>
      <c r="E44" s="57"/>
      <c r="F44" s="57"/>
      <c r="G44" s="57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>
      <c r="A59" s="75"/>
      <c r="B59" s="75"/>
      <c r="C59" s="75"/>
      <c r="D59" s="75"/>
      <c r="E59" s="75"/>
      <c r="F59" s="75"/>
      <c r="G59" s="75"/>
    </row>
    <row r="60" ht="15.75" customHeight="1">
      <c r="A60" s="75"/>
      <c r="B60" s="75"/>
      <c r="C60" s="75"/>
      <c r="D60" s="75"/>
      <c r="E60" s="75"/>
      <c r="F60" s="75"/>
      <c r="G60" s="75"/>
    </row>
    <row r="61" ht="15.75" customHeight="1">
      <c r="A61" s="75"/>
      <c r="B61" s="75"/>
      <c r="C61" s="75"/>
      <c r="D61" s="75"/>
      <c r="E61" s="75"/>
      <c r="F61" s="75"/>
      <c r="G61" s="75"/>
    </row>
    <row r="62" ht="15.75" customHeight="1">
      <c r="A62" s="75"/>
      <c r="B62" s="75"/>
      <c r="C62" s="75"/>
      <c r="D62" s="75"/>
      <c r="E62" s="75"/>
      <c r="F62" s="75"/>
      <c r="G62" s="75"/>
    </row>
    <row r="63" ht="15.75" customHeight="1">
      <c r="A63" s="75"/>
      <c r="B63" s="75"/>
      <c r="C63" s="75"/>
      <c r="D63" s="75"/>
      <c r="E63" s="75"/>
      <c r="F63" s="75"/>
      <c r="G63" s="75"/>
    </row>
    <row r="64" ht="15.75" customHeight="1">
      <c r="A64" s="75"/>
      <c r="B64" s="75"/>
      <c r="C64" s="75"/>
      <c r="D64" s="75"/>
      <c r="E64" s="75"/>
      <c r="F64" s="75"/>
      <c r="G64" s="75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6">
    <mergeCell ref="C2:G4"/>
    <mergeCell ref="B7:D7"/>
    <mergeCell ref="B8:D8"/>
    <mergeCell ref="A10:B10"/>
    <mergeCell ref="A34:G34"/>
    <mergeCell ref="A44:G44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</row>
    <row r="8" ht="37.5" customHeight="1">
      <c r="A8" s="138" t="s">
        <v>254</v>
      </c>
      <c r="B8" s="217" t="s">
        <v>128</v>
      </c>
      <c r="C8" s="139"/>
      <c r="D8" s="78"/>
      <c r="E8" s="75"/>
      <c r="F8" s="81"/>
      <c r="G8" s="105"/>
    </row>
    <row r="9" ht="45.0" customHeight="1">
      <c r="A9" s="75"/>
      <c r="B9" s="75"/>
      <c r="C9" s="75"/>
      <c r="D9" s="75"/>
      <c r="E9" s="75"/>
      <c r="F9" s="218"/>
      <c r="G9" s="57"/>
    </row>
    <row r="10">
      <c r="A10" s="106" t="s">
        <v>428</v>
      </c>
      <c r="B10" s="78"/>
      <c r="C10" s="140">
        <v>1.0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505</v>
      </c>
      <c r="B15" s="109">
        <v>1.0</v>
      </c>
      <c r="C15" s="141" t="s">
        <v>506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7" si="2">F15*D15</f>
        <v>#REF!</v>
      </c>
    </row>
    <row r="16">
      <c r="A16" s="115" t="s">
        <v>373</v>
      </c>
      <c r="B16" s="116">
        <v>0.2</v>
      </c>
      <c r="C16" s="125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0.2</v>
      </c>
      <c r="G16" s="121" t="str">
        <f t="shared" si="2"/>
        <v>#REF!</v>
      </c>
    </row>
    <row r="17">
      <c r="A17" s="115" t="s">
        <v>391</v>
      </c>
      <c r="B17" s="116">
        <v>0.25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0.25</v>
      </c>
      <c r="G17" s="121" t="str">
        <f t="shared" si="2"/>
        <v>#REF!</v>
      </c>
    </row>
    <row r="18">
      <c r="A18" s="115"/>
      <c r="B18" s="116"/>
      <c r="C18" s="125"/>
      <c r="D18" s="118" t="str">
        <f>VLOOKUP(A18,'Planilha de custo'!D6:E299,3,0)</f>
        <v>#REF!</v>
      </c>
      <c r="E18" s="119">
        <v>1.0</v>
      </c>
      <c r="F18" s="120">
        <f t="shared" si="1"/>
        <v>0</v>
      </c>
      <c r="G18" s="121"/>
    </row>
    <row r="19">
      <c r="A19" s="115"/>
      <c r="B19" s="116"/>
      <c r="C19" s="125"/>
      <c r="D19" s="118" t="str">
        <f>VLOOKUP(A19,'Planilha de custo'!D7:E300,3,0)</f>
        <v>#REF!</v>
      </c>
      <c r="E19" s="119">
        <v>1.0</v>
      </c>
      <c r="F19" s="120">
        <f t="shared" si="1"/>
        <v>0</v>
      </c>
      <c r="G19" s="121"/>
    </row>
    <row r="20">
      <c r="A20" s="115"/>
      <c r="B20" s="116"/>
      <c r="C20" s="125"/>
      <c r="D20" s="118" t="str">
        <f>VLOOKUP(A20,'Planilha de custo'!D8:E301,3,0)</f>
        <v>#REF!</v>
      </c>
      <c r="E20" s="119">
        <v>1.0</v>
      </c>
      <c r="F20" s="120">
        <f t="shared" si="1"/>
        <v>0</v>
      </c>
      <c r="G20" s="121"/>
    </row>
    <row r="21" ht="15.75" customHeight="1">
      <c r="A21" s="115"/>
      <c r="B21" s="124"/>
      <c r="C21" s="125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</row>
    <row r="22" ht="15.75" customHeight="1">
      <c r="A22" s="115"/>
      <c r="B22" s="124"/>
      <c r="C22" s="125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5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5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16"/>
      <c r="C25" s="125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 t="s">
        <v>92</v>
      </c>
      <c r="B26" s="116">
        <v>1.0</v>
      </c>
      <c r="C26" s="125" t="s">
        <v>38</v>
      </c>
      <c r="D26" s="118" t="str">
        <f>VLOOKUP(A26,'Planilha de custo'!D12:E307,3,0)</f>
        <v>#REF!</v>
      </c>
      <c r="E26" s="119">
        <v>1.0</v>
      </c>
      <c r="F26" s="120">
        <f t="shared" si="1"/>
        <v>1</v>
      </c>
      <c r="G26" s="121" t="str">
        <f t="shared" ref="G26:G30" si="3">F26*D26</f>
        <v>#REF!</v>
      </c>
    </row>
    <row r="27" ht="15.75" customHeight="1">
      <c r="A27" s="115" t="s">
        <v>90</v>
      </c>
      <c r="B27" s="116">
        <v>1.0</v>
      </c>
      <c r="C27" s="125" t="s">
        <v>38</v>
      </c>
      <c r="D27" s="118" t="str">
        <f>VLOOKUP(A27,'Planilha de custo'!D13:E308,3,0)</f>
        <v>#REF!</v>
      </c>
      <c r="E27" s="119">
        <v>1.0</v>
      </c>
      <c r="F27" s="120">
        <f t="shared" si="1"/>
        <v>1</v>
      </c>
      <c r="G27" s="121" t="str">
        <f t="shared" si="3"/>
        <v>#REF!</v>
      </c>
    </row>
    <row r="28" ht="15.75" customHeight="1">
      <c r="A28" s="115" t="s">
        <v>108</v>
      </c>
      <c r="B28" s="116">
        <v>1.0</v>
      </c>
      <c r="C28" s="125" t="s">
        <v>38</v>
      </c>
      <c r="D28" s="118" t="str">
        <f>VLOOKUP(A28,'Planilha de custo'!D14:E309,3,0)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custo'!D15:E310,3,0)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custo'!D16:E311,3,0)</f>
        <v>#REF!</v>
      </c>
      <c r="E30" s="129">
        <v>1.0</v>
      </c>
      <c r="F30" s="178">
        <f t="shared" si="1"/>
        <v>1</v>
      </c>
      <c r="G30" s="179" t="str">
        <f t="shared" si="3"/>
        <v>#REF!</v>
      </c>
    </row>
    <row r="31" ht="15.75" customHeight="1">
      <c r="A31" s="75"/>
      <c r="B31" s="93"/>
      <c r="C31" s="75"/>
      <c r="D31" s="75"/>
      <c r="E31" s="75"/>
      <c r="F31" s="94" t="s">
        <v>264</v>
      </c>
      <c r="G31" s="95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4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>
        <f t="shared" si="4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45.75" customHeight="1">
      <c r="A35" s="219" t="s">
        <v>507</v>
      </c>
    </row>
    <row r="36" ht="34.5" customHeight="1">
      <c r="A36" s="216" t="s">
        <v>508</v>
      </c>
      <c r="B36" s="134"/>
      <c r="C36" s="134"/>
      <c r="D36" s="134"/>
      <c r="E36" s="134"/>
      <c r="F36" s="134"/>
      <c r="G36" s="134"/>
    </row>
    <row r="37" ht="34.5" customHeight="1">
      <c r="A37" s="216" t="s">
        <v>509</v>
      </c>
      <c r="B37" s="134"/>
      <c r="C37" s="134"/>
      <c r="D37" s="134"/>
      <c r="E37" s="134"/>
      <c r="F37" s="134"/>
      <c r="G37" s="134"/>
    </row>
    <row r="38" ht="15.75" customHeight="1">
      <c r="A38" s="4"/>
      <c r="B38" s="4"/>
      <c r="C38" s="4"/>
      <c r="D38" s="4"/>
      <c r="E38" s="4"/>
      <c r="F38" s="4"/>
      <c r="G38" s="4"/>
    </row>
    <row r="39" ht="15.75" customHeight="1">
      <c r="A39" s="97" t="s">
        <v>266</v>
      </c>
      <c r="B39" s="57"/>
      <c r="C39" s="57"/>
      <c r="D39" s="57"/>
      <c r="E39" s="57"/>
      <c r="F39" s="57"/>
      <c r="G39" s="57"/>
    </row>
    <row r="40" ht="15.75" customHeight="1">
      <c r="A40" s="75"/>
      <c r="B40" s="75"/>
      <c r="C40" s="75"/>
      <c r="D40" s="75"/>
      <c r="E40" s="75"/>
      <c r="F40" s="75"/>
      <c r="G40" s="75"/>
    </row>
    <row r="41" ht="15.75" customHeight="1">
      <c r="A41" s="75"/>
      <c r="B41" s="75"/>
      <c r="C41" s="75"/>
      <c r="D41" s="75"/>
      <c r="E41" s="75"/>
      <c r="F41" s="75"/>
      <c r="G41" s="75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C2:G4"/>
    <mergeCell ref="B7:D7"/>
    <mergeCell ref="B8:D8"/>
    <mergeCell ref="F9:G9"/>
    <mergeCell ref="A10:B10"/>
    <mergeCell ref="A34:G34"/>
    <mergeCell ref="A35:G35"/>
    <mergeCell ref="A39:G39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23.13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97" t="s">
        <v>131</v>
      </c>
      <c r="C8" s="198"/>
      <c r="D8" s="220"/>
      <c r="E8" s="75"/>
      <c r="F8" s="81"/>
      <c r="G8" s="105"/>
      <c r="H8" s="4"/>
      <c r="I8" s="4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60" t="s">
        <v>70</v>
      </c>
      <c r="B15" s="109">
        <v>0.18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0.18</v>
      </c>
      <c r="G15" s="114" t="str">
        <f t="shared" ref="G15:G34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1" t="s">
        <v>68</v>
      </c>
      <c r="B16" s="116">
        <v>1.0</v>
      </c>
      <c r="C16" s="142" t="s">
        <v>38</v>
      </c>
      <c r="D16" s="118" t="str">
        <f>VLOOKUP(A16,'Planilha de custo'!D3:E405,3,0)</f>
        <v>#REF!</v>
      </c>
      <c r="E16" s="119">
        <v>1.0</v>
      </c>
      <c r="F16" s="120">
        <f t="shared" si="1"/>
        <v>1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1" t="s">
        <v>342</v>
      </c>
      <c r="B17" s="116">
        <v>0.025</v>
      </c>
      <c r="C17" s="125" t="s">
        <v>18</v>
      </c>
      <c r="D17" s="118" t="str">
        <f>VLOOKUP(A17,'Planilha de custo'!D4:E406,3,0)</f>
        <v>#REF!</v>
      </c>
      <c r="E17" s="119">
        <v>0.95</v>
      </c>
      <c r="F17" s="120">
        <f t="shared" si="1"/>
        <v>0.02631578947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1" t="s">
        <v>26</v>
      </c>
      <c r="B18" s="116">
        <v>0.005</v>
      </c>
      <c r="C18" s="125" t="s">
        <v>270</v>
      </c>
      <c r="D18" s="118" t="str">
        <f>VLOOKUP(A18,'Planilha de custo'!D5:E407,3,0)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1" t="s">
        <v>510</v>
      </c>
      <c r="B19" s="116">
        <v>0.01</v>
      </c>
      <c r="C19" s="125" t="s">
        <v>270</v>
      </c>
      <c r="D19" s="118" t="str">
        <f>VLOOKUP(A19,'Planilha de custo'!D6:E408,3,0)</f>
        <v>#REF!</v>
      </c>
      <c r="E19" s="119">
        <v>1.0</v>
      </c>
      <c r="F19" s="120">
        <f t="shared" si="1"/>
        <v>0.01</v>
      </c>
      <c r="G19" s="121" t="str">
        <f t="shared" si="2"/>
        <v>#REF!</v>
      </c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61" t="s">
        <v>287</v>
      </c>
      <c r="B20" s="116">
        <v>0.01</v>
      </c>
      <c r="C20" s="125" t="s">
        <v>270</v>
      </c>
      <c r="D20" s="118" t="str">
        <f>VLOOKUP(A20,'Planilha de custo'!D7:E409,3,0)</f>
        <v>#REF!</v>
      </c>
      <c r="E20" s="119">
        <v>1.0</v>
      </c>
      <c r="F20" s="120">
        <f t="shared" si="1"/>
        <v>0.01</v>
      </c>
      <c r="G20" s="121" t="str">
        <f t="shared" si="2"/>
        <v>#REF!</v>
      </c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61" t="s">
        <v>112</v>
      </c>
      <c r="B21" s="116">
        <v>0.005</v>
      </c>
      <c r="C21" s="125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61" t="s">
        <v>511</v>
      </c>
      <c r="B22" s="116">
        <v>0.01</v>
      </c>
      <c r="C22" s="125" t="s">
        <v>18</v>
      </c>
      <c r="D22" s="118" t="str">
        <f>VLOOKUP(A22,'Planilha de custo'!D9:E411,3,0)</f>
        <v>#REF!</v>
      </c>
      <c r="E22" s="119">
        <v>1.0</v>
      </c>
      <c r="F22" s="120">
        <f t="shared" si="1"/>
        <v>0.01</v>
      </c>
      <c r="G22" s="121" t="str">
        <f t="shared" si="2"/>
        <v>#REF!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61" t="s">
        <v>512</v>
      </c>
      <c r="B23" s="116">
        <v>0.005</v>
      </c>
      <c r="C23" s="125" t="s">
        <v>270</v>
      </c>
      <c r="D23" s="118" t="str">
        <f>VLOOKUP(A23,'Planilha de custo'!D10:E412,3,0)</f>
        <v>#REF!</v>
      </c>
      <c r="E23" s="119">
        <v>1.0</v>
      </c>
      <c r="F23" s="120">
        <f t="shared" si="1"/>
        <v>0.005</v>
      </c>
      <c r="G23" s="121" t="str">
        <f t="shared" si="2"/>
        <v>#REF!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61" t="s">
        <v>513</v>
      </c>
      <c r="B24" s="116">
        <v>0.015</v>
      </c>
      <c r="C24" s="125" t="s">
        <v>18</v>
      </c>
      <c r="D24" s="118" t="str">
        <f>VLOOKUP(A24,'Planilha de custo'!D11:E413,3,0)</f>
        <v>#REF!</v>
      </c>
      <c r="E24" s="119">
        <v>1.0</v>
      </c>
      <c r="F24" s="120">
        <f t="shared" si="1"/>
        <v>0.015</v>
      </c>
      <c r="G24" s="121" t="str">
        <f t="shared" si="2"/>
        <v>#REF!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61" t="s">
        <v>114</v>
      </c>
      <c r="B25" s="116">
        <v>0.01</v>
      </c>
      <c r="C25" s="125" t="s">
        <v>18</v>
      </c>
      <c r="D25" s="118" t="str">
        <f>VLOOKUP(A25,'Planilha de custo'!D12:E414,3,0)</f>
        <v>#REF!</v>
      </c>
      <c r="E25" s="119">
        <v>1.0</v>
      </c>
      <c r="F25" s="120">
        <f t="shared" si="1"/>
        <v>0.01</v>
      </c>
      <c r="G25" s="121" t="str">
        <f t="shared" si="2"/>
        <v>#REF!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61" t="s">
        <v>494</v>
      </c>
      <c r="B26" s="116">
        <v>0.005</v>
      </c>
      <c r="C26" s="125" t="s">
        <v>18</v>
      </c>
      <c r="D26" s="118" t="str">
        <f>VLOOKUP(A26,'Planilha de custo'!D13:E415,3,0)</f>
        <v>#REF!</v>
      </c>
      <c r="E26" s="119">
        <v>1.0</v>
      </c>
      <c r="F26" s="120">
        <f t="shared" si="1"/>
        <v>0.005</v>
      </c>
      <c r="G26" s="121" t="str">
        <f t="shared" si="2"/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61" t="s">
        <v>277</v>
      </c>
      <c r="B27" s="116">
        <v>0.015</v>
      </c>
      <c r="C27" s="125" t="s">
        <v>18</v>
      </c>
      <c r="D27" s="118" t="str">
        <f>VLOOKUP(A27,'Planilha de custo'!D14:E416,3,0)</f>
        <v>#REF!</v>
      </c>
      <c r="E27" s="119">
        <v>1.0</v>
      </c>
      <c r="F27" s="120">
        <f t="shared" si="1"/>
        <v>0.015</v>
      </c>
      <c r="G27" s="121" t="str">
        <f t="shared" si="2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61" t="s">
        <v>297</v>
      </c>
      <c r="B28" s="116">
        <v>0.2</v>
      </c>
      <c r="C28" s="125" t="s">
        <v>18</v>
      </c>
      <c r="D28" s="118" t="str">
        <f>VLOOKUP(A28,'Planilha de custo'!D3:E417,3,0)</f>
        <v>#REF!</v>
      </c>
      <c r="E28" s="119">
        <v>1.0</v>
      </c>
      <c r="F28" s="120">
        <f t="shared" si="1"/>
        <v>0.2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61" t="s">
        <v>514</v>
      </c>
      <c r="B29" s="116">
        <v>0.005</v>
      </c>
      <c r="C29" s="125" t="s">
        <v>18</v>
      </c>
      <c r="D29" s="118" t="str">
        <f>VLOOKUP(A29,'Planilha de custo'!D16:E418,3,0)</f>
        <v>#REF!</v>
      </c>
      <c r="E29" s="119">
        <v>1.0</v>
      </c>
      <c r="F29" s="120">
        <f t="shared" si="1"/>
        <v>0.005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61" t="s">
        <v>90</v>
      </c>
      <c r="B30" s="124">
        <v>1.0</v>
      </c>
      <c r="C30" s="125" t="s">
        <v>38</v>
      </c>
      <c r="D30" s="118" t="str">
        <f>VLOOKUP(A30,'Planilha de custo'!D17:E419,3,0)</f>
        <v>#REF!</v>
      </c>
      <c r="E30" s="119">
        <v>1.0</v>
      </c>
      <c r="F30" s="120">
        <f t="shared" si="1"/>
        <v>1</v>
      </c>
      <c r="G30" s="12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15" t="s">
        <v>78</v>
      </c>
      <c r="B31" s="116">
        <v>1.0</v>
      </c>
      <c r="C31" s="125" t="s">
        <v>38</v>
      </c>
      <c r="D31" s="118" t="str">
        <f>VLOOKUP(A31,'Planilha de custo'!D3:E420,3,0)</f>
        <v>#REF!</v>
      </c>
      <c r="E31" s="119">
        <v>1.0</v>
      </c>
      <c r="F31" s="120">
        <f t="shared" si="1"/>
        <v>1</v>
      </c>
      <c r="G31" s="121" t="str">
        <f t="shared" si="2"/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15" t="s">
        <v>110</v>
      </c>
      <c r="B32" s="116">
        <v>1.0</v>
      </c>
      <c r="C32" s="125" t="s">
        <v>38</v>
      </c>
      <c r="D32" s="118" t="str">
        <f>VLOOKUP(A32,'Planilha de custo'!D20:E421,3,0)</f>
        <v>#REF!</v>
      </c>
      <c r="E32" s="119">
        <v>1.0</v>
      </c>
      <c r="F32" s="120">
        <f t="shared" si="1"/>
        <v>1</v>
      </c>
      <c r="G32" s="121" t="str">
        <f t="shared" si="2"/>
        <v>#REF!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15" t="s">
        <v>47</v>
      </c>
      <c r="B33" s="116">
        <v>1.0</v>
      </c>
      <c r="C33" s="125" t="s">
        <v>38</v>
      </c>
      <c r="D33" s="118" t="str">
        <f>VLOOKUP(A33,'Planilha de custo'!D22:E422,3,0)</f>
        <v>#REF!</v>
      </c>
      <c r="E33" s="119">
        <v>1.0</v>
      </c>
      <c r="F33" s="120">
        <f t="shared" si="1"/>
        <v>1</v>
      </c>
      <c r="G33" s="121" t="str">
        <f t="shared" si="2"/>
        <v>#REF!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26" t="s">
        <v>55</v>
      </c>
      <c r="B34" s="190">
        <v>1.0</v>
      </c>
      <c r="C34" s="128" t="s">
        <v>38</v>
      </c>
      <c r="D34" s="168" t="str">
        <f>VLOOKUP(A34,'Planilha de custo'!D23:E423,3,0)</f>
        <v>#REF!</v>
      </c>
      <c r="E34" s="129">
        <v>1.0</v>
      </c>
      <c r="F34" s="178">
        <f t="shared" si="1"/>
        <v>1</v>
      </c>
      <c r="G34" s="179" t="str">
        <f t="shared" si="2"/>
        <v>#REF!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5"/>
      <c r="B35" s="75"/>
      <c r="C35" s="75"/>
      <c r="D35" s="75"/>
      <c r="E35" s="75"/>
      <c r="F35" s="94" t="s">
        <v>264</v>
      </c>
      <c r="G35" s="221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22" t="s">
        <v>515</v>
      </c>
      <c r="B39" s="2"/>
      <c r="C39" s="2"/>
      <c r="D39" s="2"/>
      <c r="E39" s="2"/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22" t="s">
        <v>516</v>
      </c>
      <c r="B40" s="2"/>
      <c r="C40" s="2"/>
      <c r="D40" s="2"/>
      <c r="E40" s="2"/>
      <c r="F40" s="2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22" t="s">
        <v>517</v>
      </c>
      <c r="B41" s="2"/>
      <c r="C41" s="2"/>
      <c r="D41" s="2"/>
      <c r="E41" s="2"/>
      <c r="F41" s="2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22" t="s">
        <v>518</v>
      </c>
      <c r="B42" s="2"/>
      <c r="C42" s="2"/>
      <c r="D42" s="2"/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22" t="s">
        <v>519</v>
      </c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22" t="s">
        <v>520</v>
      </c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222" t="s">
        <v>521</v>
      </c>
      <c r="B45" s="2"/>
      <c r="C45" s="2"/>
      <c r="D45" s="2"/>
      <c r="E45" s="2"/>
      <c r="F45" s="2"/>
      <c r="G45" s="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222" t="s">
        <v>522</v>
      </c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222" t="s">
        <v>523</v>
      </c>
      <c r="B47" s="2"/>
      <c r="C47" s="2"/>
      <c r="D47" s="2"/>
      <c r="E47" s="2"/>
      <c r="F47" s="2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222" t="s">
        <v>524</v>
      </c>
      <c r="B48" s="2"/>
      <c r="C48" s="2"/>
      <c r="D48" s="2"/>
      <c r="E48" s="2"/>
      <c r="F48" s="2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222" t="s">
        <v>525</v>
      </c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222" t="s">
        <v>526</v>
      </c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22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97" t="s">
        <v>266</v>
      </c>
      <c r="B52" s="57"/>
      <c r="C52" s="57"/>
      <c r="D52" s="57"/>
      <c r="E52" s="57"/>
      <c r="F52" s="57"/>
      <c r="G52" s="57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75"/>
      <c r="B62" s="75"/>
      <c r="C62" s="75"/>
      <c r="D62" s="75"/>
      <c r="E62" s="75"/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75"/>
      <c r="B63" s="75"/>
      <c r="C63" s="75"/>
      <c r="D63" s="75"/>
      <c r="E63" s="75"/>
      <c r="F63" s="75"/>
      <c r="G63" s="7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75"/>
      <c r="B64" s="75"/>
      <c r="C64" s="75"/>
      <c r="D64" s="75"/>
      <c r="E64" s="75"/>
      <c r="F64" s="75"/>
      <c r="G64" s="7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75"/>
      <c r="B65" s="75"/>
      <c r="C65" s="75"/>
      <c r="D65" s="75"/>
      <c r="E65" s="75"/>
      <c r="F65" s="75"/>
      <c r="G65" s="7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5">
    <mergeCell ref="C2:G4"/>
    <mergeCell ref="B7:D7"/>
    <mergeCell ref="A10:B10"/>
    <mergeCell ref="A38:G38"/>
    <mergeCell ref="A52:G52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88"/>
    <col customWidth="1" min="2" max="2" width="19.63"/>
    <col customWidth="1" min="3" max="3" width="20.63"/>
    <col customWidth="1" min="4" max="4" width="28.63"/>
    <col customWidth="1" min="5" max="5" width="15.0"/>
    <col customWidth="1" min="6" max="6" width="26.63"/>
    <col customWidth="1" min="7" max="7" width="40.0"/>
    <col customWidth="1" min="8" max="8" width="17.5"/>
    <col customWidth="1" min="9" max="26" width="11.0"/>
  </cols>
  <sheetData>
    <row r="3">
      <c r="B3" s="56" t="s">
        <v>155</v>
      </c>
      <c r="C3" s="57"/>
      <c r="D3" s="57"/>
      <c r="E3" s="57"/>
      <c r="F3" s="57"/>
      <c r="G3" s="57"/>
      <c r="H3" s="57"/>
    </row>
    <row r="7">
      <c r="A7" s="58"/>
      <c r="B7" s="59" t="s">
        <v>156</v>
      </c>
      <c r="C7" s="59" t="s">
        <v>157</v>
      </c>
      <c r="D7" s="59" t="s">
        <v>158</v>
      </c>
      <c r="E7" s="59" t="s">
        <v>159</v>
      </c>
      <c r="F7" s="59" t="s">
        <v>160</v>
      </c>
      <c r="G7" s="59" t="s">
        <v>161</v>
      </c>
      <c r="H7" s="59" t="s">
        <v>162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>
      <c r="B8" s="60" t="s">
        <v>163</v>
      </c>
      <c r="C8" s="61" t="s">
        <v>164</v>
      </c>
      <c r="D8" s="62" t="s">
        <v>165</v>
      </c>
      <c r="E8" s="63" t="s">
        <v>166</v>
      </c>
      <c r="F8" s="64"/>
      <c r="G8" s="65" t="s">
        <v>163</v>
      </c>
      <c r="H8" s="66"/>
    </row>
    <row r="9">
      <c r="B9" s="60" t="s">
        <v>167</v>
      </c>
      <c r="C9" s="61" t="s">
        <v>164</v>
      </c>
      <c r="D9" s="62" t="s">
        <v>168</v>
      </c>
      <c r="E9" s="63" t="s">
        <v>169</v>
      </c>
      <c r="F9" s="64"/>
      <c r="G9" s="65"/>
      <c r="H9" s="67"/>
    </row>
    <row r="10">
      <c r="B10" s="60" t="s">
        <v>170</v>
      </c>
      <c r="C10" s="61" t="s">
        <v>171</v>
      </c>
      <c r="D10" s="62" t="s">
        <v>172</v>
      </c>
      <c r="E10" s="63" t="s">
        <v>173</v>
      </c>
      <c r="F10" s="64"/>
      <c r="G10" s="65"/>
      <c r="H10" s="67"/>
    </row>
    <row r="11">
      <c r="B11" s="60" t="s">
        <v>174</v>
      </c>
      <c r="C11" s="61" t="s">
        <v>175</v>
      </c>
      <c r="D11" s="62" t="s">
        <v>176</v>
      </c>
      <c r="E11" s="63" t="s">
        <v>177</v>
      </c>
      <c r="F11" s="64"/>
      <c r="G11" s="65"/>
      <c r="H11" s="67"/>
    </row>
    <row r="12">
      <c r="B12" s="60" t="s">
        <v>178</v>
      </c>
      <c r="C12" s="61" t="s">
        <v>179</v>
      </c>
      <c r="D12" s="62" t="s">
        <v>180</v>
      </c>
      <c r="E12" s="63" t="s">
        <v>181</v>
      </c>
      <c r="F12" s="64"/>
      <c r="G12" s="65" t="s">
        <v>182</v>
      </c>
      <c r="H12" s="67"/>
    </row>
    <row r="13">
      <c r="B13" s="60" t="s">
        <v>183</v>
      </c>
      <c r="C13" s="61" t="s">
        <v>175</v>
      </c>
      <c r="D13" s="62" t="s">
        <v>184</v>
      </c>
      <c r="E13" s="63" t="s">
        <v>185</v>
      </c>
      <c r="F13" s="64"/>
      <c r="G13" s="65" t="s">
        <v>186</v>
      </c>
      <c r="H13" s="67"/>
    </row>
    <row r="14">
      <c r="B14" s="60" t="s">
        <v>187</v>
      </c>
      <c r="C14" s="61" t="s">
        <v>171</v>
      </c>
      <c r="D14" s="62" t="s">
        <v>188</v>
      </c>
      <c r="E14" s="63" t="s">
        <v>189</v>
      </c>
      <c r="F14" s="64" t="s">
        <v>190</v>
      </c>
      <c r="G14" s="68" t="s">
        <v>191</v>
      </c>
      <c r="H14" s="67"/>
    </row>
    <row r="15">
      <c r="B15" s="60" t="s">
        <v>192</v>
      </c>
      <c r="C15" s="61" t="s">
        <v>164</v>
      </c>
      <c r="D15" s="62" t="s">
        <v>193</v>
      </c>
      <c r="E15" s="63" t="s">
        <v>194</v>
      </c>
      <c r="F15" s="64"/>
      <c r="G15" s="68"/>
      <c r="H15" s="67"/>
    </row>
    <row r="16">
      <c r="B16" s="60" t="s">
        <v>195</v>
      </c>
      <c r="C16" s="61" t="s">
        <v>175</v>
      </c>
      <c r="D16" s="62" t="s">
        <v>196</v>
      </c>
      <c r="E16" s="63" t="s">
        <v>197</v>
      </c>
      <c r="F16" s="64" t="s">
        <v>198</v>
      </c>
      <c r="G16" s="68" t="s">
        <v>199</v>
      </c>
      <c r="H16" s="67"/>
    </row>
    <row r="17">
      <c r="B17" s="60" t="s">
        <v>200</v>
      </c>
      <c r="C17" s="61" t="s">
        <v>164</v>
      </c>
      <c r="D17" s="62" t="s">
        <v>201</v>
      </c>
      <c r="E17" s="63" t="s">
        <v>202</v>
      </c>
      <c r="F17" s="64" t="s">
        <v>203</v>
      </c>
      <c r="G17" s="68"/>
      <c r="H17" s="67"/>
    </row>
    <row r="18">
      <c r="B18" s="60" t="s">
        <v>204</v>
      </c>
      <c r="C18" s="61" t="s">
        <v>205</v>
      </c>
      <c r="D18" s="62" t="s">
        <v>206</v>
      </c>
      <c r="E18" s="63"/>
      <c r="F18" s="64"/>
      <c r="G18" s="68" t="s">
        <v>204</v>
      </c>
      <c r="H18" s="67"/>
    </row>
    <row r="19">
      <c r="B19" s="60" t="s">
        <v>207</v>
      </c>
      <c r="C19" s="61" t="s">
        <v>205</v>
      </c>
      <c r="D19" s="62" t="s">
        <v>208</v>
      </c>
      <c r="E19" s="63"/>
      <c r="F19" s="64"/>
      <c r="G19" s="68" t="s">
        <v>207</v>
      </c>
      <c r="H19" s="67"/>
    </row>
    <row r="20">
      <c r="B20" s="60" t="s">
        <v>209</v>
      </c>
      <c r="C20" s="61" t="s">
        <v>171</v>
      </c>
      <c r="D20" s="62" t="s">
        <v>210</v>
      </c>
      <c r="E20" s="63" t="s">
        <v>211</v>
      </c>
      <c r="F20" s="64"/>
      <c r="G20" s="68"/>
      <c r="H20" s="67"/>
    </row>
    <row r="21" ht="15.75" customHeight="1">
      <c r="B21" s="60" t="s">
        <v>212</v>
      </c>
      <c r="C21" s="61" t="s">
        <v>175</v>
      </c>
      <c r="D21" s="62" t="s">
        <v>213</v>
      </c>
      <c r="E21" s="63" t="s">
        <v>214</v>
      </c>
      <c r="F21" s="64" t="s">
        <v>215</v>
      </c>
      <c r="G21" s="65" t="s">
        <v>216</v>
      </c>
      <c r="H21" s="67"/>
    </row>
    <row r="22" ht="15.75" customHeight="1">
      <c r="B22" s="60" t="s">
        <v>217</v>
      </c>
      <c r="C22" s="61" t="s">
        <v>175</v>
      </c>
      <c r="D22" s="62" t="s">
        <v>218</v>
      </c>
      <c r="E22" s="63" t="s">
        <v>219</v>
      </c>
      <c r="F22" s="64" t="s">
        <v>220</v>
      </c>
      <c r="G22" s="68" t="s">
        <v>221</v>
      </c>
      <c r="H22" s="67"/>
    </row>
    <row r="23" ht="15.75" customHeight="1">
      <c r="B23" s="60" t="s">
        <v>222</v>
      </c>
      <c r="C23" s="61" t="s">
        <v>175</v>
      </c>
      <c r="D23" s="62" t="s">
        <v>223</v>
      </c>
      <c r="E23" s="63" t="s">
        <v>224</v>
      </c>
      <c r="F23" s="64" t="s">
        <v>225</v>
      </c>
      <c r="G23" s="65" t="s">
        <v>226</v>
      </c>
      <c r="H23" s="67"/>
    </row>
    <row r="24" ht="15.75" customHeight="1">
      <c r="B24" s="60" t="s">
        <v>227</v>
      </c>
      <c r="C24" s="61" t="s">
        <v>228</v>
      </c>
      <c r="D24" s="62" t="s">
        <v>229</v>
      </c>
      <c r="E24" s="63"/>
      <c r="F24" s="64"/>
      <c r="G24" s="65"/>
      <c r="H24" s="67"/>
    </row>
    <row r="25" ht="15.75" customHeight="1">
      <c r="B25" s="60" t="s">
        <v>230</v>
      </c>
      <c r="C25" s="61" t="s">
        <v>171</v>
      </c>
      <c r="D25" s="62" t="s">
        <v>231</v>
      </c>
      <c r="E25" s="63"/>
      <c r="F25" s="69" t="s">
        <v>232</v>
      </c>
      <c r="G25" s="65" t="s">
        <v>233</v>
      </c>
      <c r="H25" s="67"/>
    </row>
    <row r="26" ht="15.75" customHeight="1">
      <c r="B26" s="60" t="s">
        <v>234</v>
      </c>
      <c r="C26" s="61" t="s">
        <v>235</v>
      </c>
      <c r="D26" s="62" t="s">
        <v>236</v>
      </c>
      <c r="E26" s="63" t="s">
        <v>237</v>
      </c>
      <c r="F26" s="64" t="s">
        <v>238</v>
      </c>
      <c r="G26" s="65" t="s">
        <v>239</v>
      </c>
      <c r="H26" s="67"/>
    </row>
    <row r="27" ht="15.75" customHeight="1">
      <c r="B27" s="60" t="s">
        <v>240</v>
      </c>
      <c r="C27" s="61" t="s">
        <v>241</v>
      </c>
      <c r="D27" s="62" t="s">
        <v>242</v>
      </c>
      <c r="E27" s="63" t="s">
        <v>243</v>
      </c>
      <c r="F27" s="64"/>
      <c r="G27" s="65"/>
      <c r="H27" s="67"/>
    </row>
    <row r="28" ht="15.75" customHeight="1">
      <c r="B28" s="60" t="s">
        <v>244</v>
      </c>
      <c r="C28" s="62" t="s">
        <v>245</v>
      </c>
      <c r="D28" s="63" t="s">
        <v>246</v>
      </c>
      <c r="E28" s="64"/>
      <c r="F28" s="64"/>
      <c r="G28" s="65"/>
      <c r="H28" s="67"/>
    </row>
    <row r="29" ht="15.75" customHeight="1">
      <c r="B29" s="60" t="s">
        <v>247</v>
      </c>
      <c r="C29" s="61" t="s">
        <v>235</v>
      </c>
      <c r="D29" s="62" t="s">
        <v>248</v>
      </c>
      <c r="E29" s="62" t="s">
        <v>249</v>
      </c>
      <c r="F29" s="62"/>
      <c r="G29" s="65" t="s">
        <v>250</v>
      </c>
      <c r="H29" s="70"/>
    </row>
    <row r="30" ht="15.75" customHeight="1">
      <c r="B30" s="71"/>
      <c r="C30" s="71"/>
      <c r="D30" s="71"/>
      <c r="E30" s="71"/>
      <c r="F30" s="55"/>
      <c r="G30" s="55"/>
      <c r="H30" s="55"/>
    </row>
    <row r="31" ht="15.75" customHeight="1">
      <c r="B31" s="71"/>
      <c r="C31" s="71"/>
      <c r="D31" s="71"/>
      <c r="E31" s="71"/>
      <c r="F31" s="55"/>
      <c r="G31" s="55"/>
      <c r="H31" s="55"/>
    </row>
    <row r="32" ht="15.75" customHeight="1">
      <c r="B32" s="71"/>
      <c r="C32" s="71"/>
      <c r="D32" s="71"/>
      <c r="E32" s="71"/>
      <c r="F32" s="55"/>
      <c r="G32" s="55"/>
      <c r="H32" s="55"/>
    </row>
    <row r="33" ht="15.75" customHeight="1">
      <c r="B33" s="71"/>
      <c r="C33" s="71"/>
      <c r="D33" s="71"/>
      <c r="E33" s="71"/>
      <c r="F33" s="55"/>
      <c r="G33" s="55"/>
      <c r="H33" s="55"/>
    </row>
    <row r="34" ht="15.75" customHeight="1">
      <c r="B34" s="71"/>
      <c r="C34" s="71"/>
      <c r="D34" s="71"/>
      <c r="E34" s="71"/>
      <c r="F34" s="55"/>
      <c r="G34" s="55"/>
      <c r="H34" s="55"/>
    </row>
    <row r="35" ht="15.75" customHeight="1">
      <c r="B35" s="71"/>
      <c r="C35" s="71"/>
      <c r="D35" s="71"/>
      <c r="E35" s="71"/>
      <c r="F35" s="55"/>
      <c r="G35" s="55"/>
      <c r="H35" s="55"/>
    </row>
    <row r="36" ht="15.75" customHeight="1">
      <c r="B36" s="71"/>
      <c r="C36" s="71"/>
      <c r="D36" s="71"/>
      <c r="E36" s="71"/>
      <c r="F36" s="55"/>
      <c r="G36" s="55"/>
      <c r="H36" s="55"/>
    </row>
    <row r="37" ht="15.75" customHeight="1">
      <c r="B37" s="71"/>
      <c r="C37" s="71"/>
      <c r="D37" s="71"/>
      <c r="E37" s="71"/>
      <c r="F37" s="55"/>
      <c r="G37" s="55"/>
      <c r="H37" s="55"/>
    </row>
    <row r="38" ht="15.75" customHeight="1">
      <c r="B38" s="71"/>
      <c r="C38" s="71"/>
      <c r="D38" s="71"/>
      <c r="E38" s="71"/>
      <c r="F38" s="55"/>
      <c r="G38" s="55"/>
      <c r="H38" s="55"/>
    </row>
    <row r="39" ht="15.75" customHeight="1">
      <c r="B39" s="71"/>
      <c r="C39" s="71"/>
      <c r="D39" s="71"/>
      <c r="E39" s="71"/>
      <c r="F39" s="55"/>
      <c r="G39" s="55"/>
      <c r="H39" s="55"/>
    </row>
    <row r="40" ht="15.75" customHeight="1">
      <c r="B40" s="71"/>
      <c r="C40" s="71"/>
      <c r="D40" s="71"/>
      <c r="E40" s="71"/>
      <c r="F40" s="55"/>
      <c r="G40" s="55"/>
      <c r="H40" s="55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B3:H3"/>
  </mergeCells>
  <hyperlinks>
    <hyperlink r:id="rId1" ref="F25"/>
  </hyperlinks>
  <printOptions horizontalCentered="1"/>
  <pageMargins bottom="0.7874015748031497" footer="0.0" header="0.0" left="0.5118110236220472" right="0.5118110236220472" top="0.7874015748031497"/>
  <pageSetup paperSize="9" scale="73" orientation="landscape"/>
  <headerFooter>
    <oddFooter>&amp;R&amp;F - &amp;A - &amp;P</oddFooter>
  </headerFooter>
  <drawing r:id="rId2"/>
  <tableParts count="1">
    <tablePart r:id="rId4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23.5"/>
    <col customWidth="1" min="2" max="2" width="14.5"/>
    <col customWidth="1" min="3" max="3" width="10.88"/>
    <col customWidth="1" min="4" max="4" width="9.63"/>
    <col customWidth="1" min="5" max="5" width="8.5"/>
    <col customWidth="1" min="6" max="6" width="17.6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123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527</v>
      </c>
      <c r="B10" s="78"/>
      <c r="C10" s="84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528</v>
      </c>
      <c r="B15" s="109">
        <v>0.2</v>
      </c>
      <c r="C15" s="110" t="s">
        <v>18</v>
      </c>
      <c r="D15" s="111" t="str">
        <f>VLOOKUP(A15,'Planilha de custo'!D3:E405,3,0)</f>
        <v>#REF!</v>
      </c>
      <c r="E15" s="112">
        <v>1.0</v>
      </c>
      <c r="F15" s="113">
        <f t="shared" ref="F15:F30" si="1">B15/E15</f>
        <v>0.2</v>
      </c>
      <c r="G15" s="114" t="str">
        <f t="shared" ref="G15:G21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336</v>
      </c>
      <c r="B16" s="116">
        <v>0.2</v>
      </c>
      <c r="C16" s="117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0.2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529</v>
      </c>
      <c r="B17" s="116">
        <v>0.05</v>
      </c>
      <c r="C17" s="122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104</v>
      </c>
      <c r="B18" s="116">
        <v>0.05</v>
      </c>
      <c r="C18" s="122" t="s">
        <v>18</v>
      </c>
      <c r="D18" s="118" t="str">
        <f>VLOOKUP(A18,'Planilha de custo'!D5:E407,3,0)</f>
        <v>#REF!</v>
      </c>
      <c r="E18" s="119">
        <v>1.0</v>
      </c>
      <c r="F18" s="120">
        <f t="shared" si="1"/>
        <v>0.05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114</v>
      </c>
      <c r="B19" s="116">
        <v>0.015</v>
      </c>
      <c r="C19" s="122" t="s">
        <v>18</v>
      </c>
      <c r="D19" s="118" t="str">
        <f>VLOOKUP(A19,'Planilha de custo'!D6:E408,3,0)</f>
        <v>#REF!</v>
      </c>
      <c r="E19" s="119">
        <v>1.0</v>
      </c>
      <c r="F19" s="120">
        <f t="shared" si="1"/>
        <v>0.015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60</v>
      </c>
      <c r="B20" s="116">
        <v>0.005</v>
      </c>
      <c r="C20" s="122" t="s">
        <v>18</v>
      </c>
      <c r="D20" s="118" t="str">
        <f>VLOOKUP(A20,'Planilha de custo'!D7:E409,3,0)</f>
        <v>#REF!</v>
      </c>
      <c r="E20" s="119">
        <v>1.0</v>
      </c>
      <c r="F20" s="120">
        <f t="shared" si="1"/>
        <v>0.005</v>
      </c>
      <c r="G20" s="121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 t="s">
        <v>64</v>
      </c>
      <c r="B21" s="116">
        <v>0.3</v>
      </c>
      <c r="C21" s="122" t="s">
        <v>18</v>
      </c>
      <c r="D21" s="118" t="str">
        <f>VLOOKUP(A21,'Planilha de custo'!D8:E410,3,0)</f>
        <v>#REF!</v>
      </c>
      <c r="E21" s="119">
        <v>1.0</v>
      </c>
      <c r="F21" s="120">
        <f t="shared" si="1"/>
        <v>0.3</v>
      </c>
      <c r="G21" s="121" t="str">
        <f t="shared" si="2"/>
        <v>#REF!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custo'!D9:E411,3,0)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/>
      <c r="B23" s="116"/>
      <c r="C23" s="122"/>
      <c r="D23" s="118" t="str">
        <f>VLOOKUP(A23,'Planilha de custo'!D10:E412,3,0)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16"/>
      <c r="C24" s="122"/>
      <c r="D24" s="118" t="str">
        <f>VLOOKUP(A24,'Planilha de custo'!D3:E413,3,0)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6"/>
      <c r="B25" s="116"/>
      <c r="C25" s="122"/>
      <c r="D25" s="118" t="str">
        <f>VLOOKUP(A25,'Planilha de custo'!D12:E414,3,0)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6" t="s">
        <v>98</v>
      </c>
      <c r="B26" s="116">
        <v>1.0</v>
      </c>
      <c r="C26" s="122" t="s">
        <v>38</v>
      </c>
      <c r="D26" s="118" t="str">
        <f>VLOOKUP(A26,'Planilha de custo'!D13:E420,3,0)</f>
        <v>#REF!</v>
      </c>
      <c r="E26" s="119">
        <v>1.0</v>
      </c>
      <c r="F26" s="120">
        <f t="shared" si="1"/>
        <v>1</v>
      </c>
      <c r="G26" s="121" t="str">
        <f t="shared" ref="G26:G30" si="3">F26*D26</f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88</v>
      </c>
      <c r="B27" s="116">
        <v>2.0</v>
      </c>
      <c r="C27" s="125" t="s">
        <v>38</v>
      </c>
      <c r="D27" s="118" t="str">
        <f>VLOOKUP(A27,'Planilha de custo'!D14:E416,3,0)</f>
        <v>#REF!</v>
      </c>
      <c r="E27" s="119">
        <v>1.0</v>
      </c>
      <c r="F27" s="120">
        <f t="shared" si="1"/>
        <v>2</v>
      </c>
      <c r="G27" s="121" t="str">
        <f t="shared" si="3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custo'!D15:E417,3,0)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custo'!D16:E418,3,0)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custo'!D17:E419,3,0)</f>
        <v>#REF!</v>
      </c>
      <c r="E30" s="129">
        <v>1.0</v>
      </c>
      <c r="F30" s="178">
        <f t="shared" si="1"/>
        <v>1</v>
      </c>
      <c r="G30" s="179" t="str">
        <f t="shared" si="3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223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4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>
        <f t="shared" si="4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186" t="s">
        <v>530</v>
      </c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216" t="s">
        <v>531</v>
      </c>
      <c r="B35" s="224"/>
      <c r="C35" s="224"/>
      <c r="D35" s="224"/>
      <c r="E35" s="224"/>
      <c r="F35" s="224"/>
      <c r="G35" s="224"/>
      <c r="H35" s="4"/>
      <c r="I35" s="4"/>
      <c r="J35" s="4"/>
      <c r="K35" s="186" t="s">
        <v>532</v>
      </c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216" t="s">
        <v>533</v>
      </c>
      <c r="B36" s="224"/>
      <c r="C36" s="224"/>
      <c r="D36" s="224"/>
      <c r="E36" s="224"/>
      <c r="F36" s="224"/>
      <c r="G36" s="224"/>
      <c r="H36" s="4"/>
      <c r="I36" s="4"/>
      <c r="J36" s="4"/>
      <c r="K36" s="186" t="s">
        <v>534</v>
      </c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216" t="s">
        <v>535</v>
      </c>
      <c r="B37" s="224"/>
      <c r="C37" s="224"/>
      <c r="D37" s="224"/>
      <c r="E37" s="224"/>
      <c r="F37" s="224"/>
      <c r="G37" s="224"/>
      <c r="H37" s="4"/>
      <c r="I37" s="4"/>
      <c r="J37" s="4"/>
      <c r="K37" s="186" t="s">
        <v>536</v>
      </c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216" t="s">
        <v>537</v>
      </c>
      <c r="B38" s="224"/>
      <c r="C38" s="224"/>
      <c r="D38" s="224"/>
      <c r="E38" s="224"/>
      <c r="F38" s="224"/>
      <c r="G38" s="224"/>
      <c r="H38" s="4"/>
      <c r="I38" s="4"/>
      <c r="J38" s="4"/>
      <c r="K38" s="186" t="s">
        <v>538</v>
      </c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216" t="s">
        <v>539</v>
      </c>
      <c r="B39" s="224"/>
      <c r="C39" s="224"/>
      <c r="D39" s="224"/>
      <c r="E39" s="224"/>
      <c r="F39" s="224"/>
      <c r="G39" s="224"/>
      <c r="H39" s="4"/>
      <c r="I39" s="4"/>
      <c r="J39" s="4"/>
      <c r="K39" s="186" t="s">
        <v>540</v>
      </c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216" t="s">
        <v>541</v>
      </c>
      <c r="B40" s="224"/>
      <c r="C40" s="224"/>
      <c r="D40" s="224"/>
      <c r="E40" s="224"/>
      <c r="F40" s="224"/>
      <c r="G40" s="224"/>
      <c r="H40" s="4"/>
      <c r="I40" s="4"/>
      <c r="J40" s="4"/>
      <c r="K40" s="186" t="s">
        <v>542</v>
      </c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24"/>
      <c r="B41" s="224"/>
      <c r="C41" s="224"/>
      <c r="D41" s="224"/>
      <c r="E41" s="224"/>
      <c r="F41" s="224"/>
      <c r="G41" s="224"/>
      <c r="H41" s="4"/>
      <c r="I41" s="4"/>
      <c r="J41" s="4"/>
      <c r="K41" s="186" t="s">
        <v>543</v>
      </c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187" t="s">
        <v>544</v>
      </c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188" t="s">
        <v>545</v>
      </c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188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17">
    <mergeCell ref="C2:G4"/>
    <mergeCell ref="B7:C7"/>
    <mergeCell ref="B8:C8"/>
    <mergeCell ref="A10:B10"/>
    <mergeCell ref="A34:G34"/>
    <mergeCell ref="K34:Q34"/>
    <mergeCell ref="K35:Q35"/>
    <mergeCell ref="K42:Q42"/>
    <mergeCell ref="K43:Q43"/>
    <mergeCell ref="K44:Q44"/>
    <mergeCell ref="K36:Q36"/>
    <mergeCell ref="K37:Q37"/>
    <mergeCell ref="K38:Q38"/>
    <mergeCell ref="K39:Q39"/>
    <mergeCell ref="K40:Q40"/>
    <mergeCell ref="K41:Q41"/>
    <mergeCell ref="A42:G42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127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527</v>
      </c>
      <c r="B10" s="78"/>
      <c r="C10" s="15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9" t="s">
        <v>157</v>
      </c>
      <c r="B14" s="159" t="s">
        <v>269</v>
      </c>
      <c r="C14" s="159" t="s">
        <v>259</v>
      </c>
      <c r="D14" s="159" t="s">
        <v>260</v>
      </c>
      <c r="E14" s="159" t="s">
        <v>261</v>
      </c>
      <c r="F14" s="159" t="s">
        <v>262</v>
      </c>
      <c r="G14" s="159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127</v>
      </c>
      <c r="B15" s="109">
        <v>0.5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17"/>
      <c r="D16" s="118" t="str">
        <f>VLOOKUP(A16,'Planilha de custo'!D4:E297,3,0)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custo'!D5:E298,3,0)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custo'!D6:E299,3,0)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custo'!D7:E300,3,0)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custo'!D8:E301,3,0)</f>
        <v>#REF!</v>
      </c>
      <c r="E20" s="119">
        <v>0.95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custo'!D9:E302,3,0)</f>
        <v>#REF!</v>
      </c>
      <c r="E21" s="119">
        <v>0.95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custo'!D10:E303,3,0)</f>
        <v>#REF!</v>
      </c>
      <c r="E22" s="119">
        <v>0.95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/>
      <c r="B23" s="116"/>
      <c r="C23" s="122"/>
      <c r="D23" s="118" t="str">
        <f>VLOOKUP(A23,'Planilha de custo'!D11:E304,3,0)</f>
        <v>#REF!</v>
      </c>
      <c r="E23" s="119">
        <v>0.95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16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16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16"/>
      <c r="C26" s="122"/>
      <c r="D26" s="118" t="str">
        <f>VLOOKUP(A26,'Planilha de custo'!D12:E307,3,0)</f>
        <v>#REF!</v>
      </c>
      <c r="E26" s="119">
        <v>0.95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16">
        <v>1.0</v>
      </c>
      <c r="C27" s="125" t="s">
        <v>38</v>
      </c>
      <c r="D27" s="118" t="str">
        <f>VLOOKUP(A27,'Planilha de custo'!D14:E416,3,0)</f>
        <v>#REF!</v>
      </c>
      <c r="E27" s="119">
        <v>1.0</v>
      </c>
      <c r="F27" s="120">
        <f t="shared" si="1"/>
        <v>1</v>
      </c>
      <c r="G27" s="121" t="str">
        <f t="shared" ref="G27:G30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custo'!D15:E417,3,0)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custo'!D16:E418,3,0)</f>
        <v>#REF!</v>
      </c>
      <c r="E29" s="119">
        <v>1.0</v>
      </c>
      <c r="F29" s="120">
        <f t="shared" si="1"/>
        <v>1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custo'!D17:E419,3,0)</f>
        <v>#REF!</v>
      </c>
      <c r="E30" s="129">
        <v>0.95</v>
      </c>
      <c r="F30" s="130">
        <f t="shared" si="1"/>
        <v>1.052631579</v>
      </c>
      <c r="G30" s="12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>
        <f t="shared" ref="G32:G33" si="3">F32*D32</f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>
        <f t="shared" si="3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00" t="s">
        <v>546</v>
      </c>
      <c r="B35" s="75"/>
      <c r="C35" s="75"/>
      <c r="D35" s="75"/>
      <c r="E35" s="75"/>
      <c r="F35" s="75"/>
      <c r="G35" s="7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00" t="s">
        <v>547</v>
      </c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00" t="s">
        <v>548</v>
      </c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0" t="s">
        <v>549</v>
      </c>
      <c r="B38" s="75"/>
      <c r="C38" s="75"/>
      <c r="D38" s="75"/>
      <c r="E38" s="75"/>
      <c r="F38" s="75"/>
      <c r="G38" s="7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00" t="s">
        <v>550</v>
      </c>
      <c r="B39" s="75"/>
      <c r="C39" s="75"/>
      <c r="D39" s="75"/>
      <c r="E39" s="75"/>
      <c r="F39" s="75"/>
      <c r="G39" s="7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00" t="s">
        <v>551</v>
      </c>
      <c r="B40" s="75"/>
      <c r="C40" s="75"/>
      <c r="D40" s="75"/>
      <c r="E40" s="75"/>
      <c r="F40" s="75"/>
      <c r="G40" s="7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00" t="s">
        <v>552</v>
      </c>
      <c r="B41" s="75"/>
      <c r="C41" s="75"/>
      <c r="D41" s="75"/>
      <c r="E41" s="75"/>
      <c r="F41" s="75"/>
      <c r="G41" s="7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00" t="s">
        <v>553</v>
      </c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00" t="s">
        <v>554</v>
      </c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5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7" t="s">
        <v>266</v>
      </c>
      <c r="B45" s="57"/>
      <c r="C45" s="57"/>
      <c r="D45" s="57"/>
      <c r="E45" s="57"/>
      <c r="F45" s="57"/>
      <c r="G45" s="5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75"/>
      <c r="B62" s="75"/>
      <c r="C62" s="75"/>
      <c r="D62" s="75"/>
      <c r="E62" s="75"/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75"/>
      <c r="B63" s="75"/>
      <c r="C63" s="75"/>
      <c r="D63" s="75"/>
      <c r="E63" s="75"/>
      <c r="F63" s="75"/>
      <c r="G63" s="7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75"/>
      <c r="B64" s="75"/>
      <c r="C64" s="75"/>
      <c r="D64" s="75"/>
      <c r="E64" s="75"/>
      <c r="F64" s="75"/>
      <c r="G64" s="7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75"/>
      <c r="B65" s="75"/>
      <c r="C65" s="75"/>
      <c r="D65" s="75"/>
      <c r="E65" s="75"/>
      <c r="F65" s="75"/>
      <c r="G65" s="7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75"/>
      <c r="B66" s="75"/>
      <c r="C66" s="75"/>
      <c r="D66" s="75"/>
      <c r="E66" s="75"/>
      <c r="F66" s="75"/>
      <c r="G66" s="7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mergeCells count="6">
    <mergeCell ref="C2:G4"/>
    <mergeCell ref="B7:C7"/>
    <mergeCell ref="B8:C8"/>
    <mergeCell ref="A10:B10"/>
    <mergeCell ref="A34:G34"/>
    <mergeCell ref="A45:G45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G35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97" t="s">
        <v>129</v>
      </c>
      <c r="C8" s="198"/>
      <c r="D8" s="220"/>
      <c r="E8" s="75"/>
      <c r="F8" s="81"/>
      <c r="G8" s="105"/>
      <c r="H8" s="4"/>
      <c r="I8" s="4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527</v>
      </c>
      <c r="B10" s="78"/>
      <c r="C10" s="140">
        <v>1.0</v>
      </c>
      <c r="D10" s="75"/>
      <c r="E10" s="75"/>
      <c r="F10" s="81"/>
      <c r="G10" s="82"/>
      <c r="H10" s="4"/>
      <c r="I10" s="4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225" t="s">
        <v>555</v>
      </c>
      <c r="B15" s="109">
        <v>0.5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4" si="1">B15/E15</f>
        <v>0.5</v>
      </c>
      <c r="G15" s="114" t="str">
        <f t="shared" ref="G15:G18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6" t="s">
        <v>114</v>
      </c>
      <c r="B16" s="116">
        <v>0.02</v>
      </c>
      <c r="C16" s="142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0.02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6" t="s">
        <v>494</v>
      </c>
      <c r="B17" s="116">
        <v>0.02</v>
      </c>
      <c r="C17" s="142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0.02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6" t="s">
        <v>100</v>
      </c>
      <c r="B18" s="116">
        <v>0.3</v>
      </c>
      <c r="C18" s="142" t="s">
        <v>18</v>
      </c>
      <c r="D18" s="118" t="str">
        <f>VLOOKUP(A18,'Planilha de custo'!D5:E407,3,0)</f>
        <v>#REF!</v>
      </c>
      <c r="E18" s="119">
        <v>1.0</v>
      </c>
      <c r="F18" s="120">
        <f t="shared" si="1"/>
        <v>0.3</v>
      </c>
      <c r="G18" s="121" t="str">
        <f t="shared" si="2"/>
        <v>#REF!</v>
      </c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6"/>
      <c r="B19" s="116"/>
      <c r="C19" s="125"/>
      <c r="D19" s="118" t="str">
        <f>VLOOKUP(A19,'Planilha de custo'!D6:E408,3,0)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6"/>
      <c r="B20" s="116"/>
      <c r="C20" s="125"/>
      <c r="D20" s="118" t="str">
        <f>VLOOKUP(A20,'Planilha de custo'!D7:E409,3,0)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56"/>
      <c r="B21" s="124"/>
      <c r="C21" s="125"/>
      <c r="D21" s="118" t="str">
        <f>VLOOKUP(A21,'Planilha de custo'!D8:E410,3,0)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56"/>
      <c r="B22" s="124"/>
      <c r="C22" s="125"/>
      <c r="D22" s="118" t="str">
        <f>VLOOKUP(A22,'Planilha de custo'!D9:E411,3,0)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6"/>
      <c r="B23" s="124"/>
      <c r="C23" s="125"/>
      <c r="D23" s="118" t="str">
        <f>VLOOKUP(A23,'Planilha de custo'!D10:E412,3,0)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56"/>
      <c r="B24" s="124"/>
      <c r="C24" s="125"/>
      <c r="D24" s="118" t="str">
        <f>VLOOKUP(A24,'Planilha de custo'!D11:E413,3,0)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6"/>
      <c r="B25" s="124"/>
      <c r="C25" s="125"/>
      <c r="D25" s="118" t="str">
        <f>VLOOKUP(A25,'Planilha de custo'!D12:E414,3,0)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6"/>
      <c r="B26" s="124"/>
      <c r="C26" s="125"/>
      <c r="D26" s="118" t="str">
        <f>VLOOKUP(A26,'Planilha de custo'!D13:E415,3,0)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56"/>
      <c r="B27" s="124"/>
      <c r="C27" s="125"/>
      <c r="D27" s="118" t="str">
        <f>VLOOKUP(A27,'Planilha de custo'!D14:E416,3,0)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56"/>
      <c r="B28" s="124"/>
      <c r="C28" s="125"/>
      <c r="D28" s="118" t="str">
        <f>VLOOKUP(A28,'Planilha de custo'!D3:E417,3,0)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56"/>
      <c r="B29" s="124"/>
      <c r="C29" s="125"/>
      <c r="D29" s="118" t="str">
        <f>VLOOKUP(A29,'Planilha de custo'!D16:E418,3,0)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56" t="s">
        <v>78</v>
      </c>
      <c r="B30" s="162">
        <v>1.0</v>
      </c>
      <c r="C30" s="163"/>
      <c r="D30" s="118" t="str">
        <f>VLOOKUP(A30,'Planilha de custo'!D17:E419,3,0)</f>
        <v>#REF!</v>
      </c>
      <c r="E30" s="119">
        <v>1.0</v>
      </c>
      <c r="F30" s="120">
        <f t="shared" si="1"/>
        <v>1</v>
      </c>
      <c r="G30" s="121" t="str">
        <f t="shared" ref="G30:G34" si="3">F30*D30</f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15" t="s">
        <v>96</v>
      </c>
      <c r="B31" s="116">
        <v>1.0</v>
      </c>
      <c r="C31" s="125" t="s">
        <v>38</v>
      </c>
      <c r="D31" s="118" t="str">
        <f>VLOOKUP(A31,'Planilha de custo'!D19:E420,3,0)</f>
        <v>#REF!</v>
      </c>
      <c r="E31" s="119">
        <v>1.0</v>
      </c>
      <c r="F31" s="120">
        <f t="shared" si="1"/>
        <v>1</v>
      </c>
      <c r="G31" s="121" t="str">
        <f t="shared" si="3"/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15" t="s">
        <v>110</v>
      </c>
      <c r="B32" s="116">
        <v>1.0</v>
      </c>
      <c r="C32" s="125" t="s">
        <v>38</v>
      </c>
      <c r="D32" s="118" t="str">
        <f>VLOOKUP(A32,'Planilha de custo'!D20:E421,3,0)</f>
        <v>#REF!</v>
      </c>
      <c r="E32" s="119">
        <v>1.0</v>
      </c>
      <c r="F32" s="120">
        <f t="shared" si="1"/>
        <v>1</v>
      </c>
      <c r="G32" s="121" t="str">
        <f t="shared" si="3"/>
        <v>#REF!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15" t="s">
        <v>47</v>
      </c>
      <c r="B33" s="116">
        <v>1.0</v>
      </c>
      <c r="C33" s="125" t="s">
        <v>38</v>
      </c>
      <c r="D33" s="118" t="str">
        <f>VLOOKUP(A33,'Planilha de custo'!D22:E422,3,0)</f>
        <v>#REF!</v>
      </c>
      <c r="E33" s="119">
        <v>1.0</v>
      </c>
      <c r="F33" s="120">
        <f t="shared" si="1"/>
        <v>1</v>
      </c>
      <c r="G33" s="121" t="str">
        <f t="shared" si="3"/>
        <v>#REF!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26" t="s">
        <v>55</v>
      </c>
      <c r="B34" s="190">
        <v>1.0</v>
      </c>
      <c r="C34" s="128" t="s">
        <v>38</v>
      </c>
      <c r="D34" s="168" t="str">
        <f>VLOOKUP(A34,'Planilha de custo'!D23:E423,3,0)</f>
        <v>#REF!</v>
      </c>
      <c r="E34" s="129">
        <v>1.0</v>
      </c>
      <c r="F34" s="178">
        <f t="shared" si="1"/>
        <v>1</v>
      </c>
      <c r="G34" s="179" t="str">
        <f t="shared" si="3"/>
        <v>#REF!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5"/>
      <c r="B35" s="75"/>
      <c r="C35" s="75"/>
      <c r="D35" s="75"/>
      <c r="E35" s="75"/>
      <c r="F35" s="94" t="s">
        <v>264</v>
      </c>
      <c r="G35" s="221" t="str">
        <f>SUM(G15:G34)</f>
        <v>#REF!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5"/>
      <c r="B36" s="75"/>
      <c r="C36" s="75"/>
      <c r="D36" s="75"/>
      <c r="E36" s="75"/>
      <c r="F36" s="75"/>
      <c r="G36" s="7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5"/>
      <c r="B37" s="75"/>
      <c r="C37" s="75"/>
      <c r="D37" s="75"/>
      <c r="E37" s="75"/>
      <c r="F37" s="75"/>
      <c r="G37" s="7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7" t="s">
        <v>265</v>
      </c>
      <c r="B38" s="57"/>
      <c r="C38" s="57"/>
      <c r="D38" s="57"/>
      <c r="E38" s="57"/>
      <c r="F38" s="57"/>
      <c r="G38" s="5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26" t="s">
        <v>556</v>
      </c>
      <c r="G39" s="22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26" t="s">
        <v>557</v>
      </c>
      <c r="G40" s="227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26" t="s">
        <v>558</v>
      </c>
      <c r="G41" s="22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26" t="s">
        <v>559</v>
      </c>
      <c r="G42" s="22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28"/>
      <c r="B43" s="229"/>
      <c r="C43" s="230"/>
      <c r="D43" s="230"/>
      <c r="E43" s="230"/>
      <c r="F43" s="230"/>
      <c r="G43" s="23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44"/>
      <c r="B44" s="144"/>
      <c r="C44" s="144"/>
      <c r="D44" s="144"/>
      <c r="E44" s="144"/>
      <c r="F44" s="144"/>
      <c r="G44" s="14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44"/>
      <c r="B45" s="144"/>
      <c r="C45" s="144"/>
      <c r="D45" s="144"/>
      <c r="E45" s="144"/>
      <c r="F45" s="144"/>
      <c r="G45" s="14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97" t="s">
        <v>266</v>
      </c>
      <c r="B46" s="57"/>
      <c r="C46" s="57"/>
      <c r="D46" s="57"/>
      <c r="E46" s="57"/>
      <c r="F46" s="57"/>
      <c r="G46" s="5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75"/>
      <c r="B62" s="75"/>
      <c r="C62" s="75"/>
      <c r="D62" s="75"/>
      <c r="E62" s="75"/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9">
    <mergeCell ref="A42:G42"/>
    <mergeCell ref="A46:G46"/>
    <mergeCell ref="C2:G4"/>
    <mergeCell ref="B7:D7"/>
    <mergeCell ref="A10:B10"/>
    <mergeCell ref="A38:G38"/>
    <mergeCell ref="A39:G39"/>
    <mergeCell ref="A40:G40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25.63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15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15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15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97" t="s">
        <v>130</v>
      </c>
      <c r="C8" s="198"/>
      <c r="D8" s="220"/>
      <c r="E8" s="75"/>
      <c r="F8" s="81"/>
      <c r="G8" s="105"/>
      <c r="H8" s="4"/>
      <c r="I8" s="4"/>
      <c r="J8" s="158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15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6" t="s">
        <v>527</v>
      </c>
      <c r="B10" s="78"/>
      <c r="C10" s="140">
        <v>1.0</v>
      </c>
      <c r="D10" s="75"/>
      <c r="E10" s="75"/>
      <c r="F10" s="81"/>
      <c r="G10" s="82"/>
      <c r="H10" s="4"/>
      <c r="I10" s="4"/>
      <c r="J10" s="158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158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158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15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158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225" t="s">
        <v>555</v>
      </c>
      <c r="B15" s="109">
        <v>0.5</v>
      </c>
      <c r="C15" s="141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 t="shared" ref="G15:G17" si="2">F15*D15</f>
        <v>#REF!</v>
      </c>
      <c r="H15" s="4"/>
      <c r="I15" s="4"/>
      <c r="J15" s="15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6" t="s">
        <v>494</v>
      </c>
      <c r="B16" s="116">
        <v>0.02</v>
      </c>
      <c r="C16" s="142" t="s">
        <v>18</v>
      </c>
      <c r="D16" s="118" t="str">
        <f>VLOOKUP(A16,'Planilha de custo'!D3:E405,3,0)</f>
        <v>#REF!</v>
      </c>
      <c r="E16" s="119">
        <v>1.0</v>
      </c>
      <c r="F16" s="120">
        <f t="shared" si="1"/>
        <v>0.02</v>
      </c>
      <c r="G16" s="121" t="str">
        <f t="shared" si="2"/>
        <v>#REF!</v>
      </c>
      <c r="H16" s="4"/>
      <c r="I16" s="4"/>
      <c r="J16" s="158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6" t="s">
        <v>405</v>
      </c>
      <c r="B17" s="116">
        <v>0.3</v>
      </c>
      <c r="C17" s="142" t="s">
        <v>18</v>
      </c>
      <c r="D17" s="118" t="str">
        <f>VLOOKUP(A17,'Planilha de custo'!D4:E406,3,0)</f>
        <v>#REF!</v>
      </c>
      <c r="E17" s="119">
        <v>1.0</v>
      </c>
      <c r="F17" s="120">
        <f t="shared" si="1"/>
        <v>0.3</v>
      </c>
      <c r="G17" s="121" t="str">
        <f t="shared" si="2"/>
        <v>#REF!</v>
      </c>
      <c r="H17" s="4"/>
      <c r="I17" s="4"/>
      <c r="J17" s="158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6"/>
      <c r="B18" s="116"/>
      <c r="C18" s="142"/>
      <c r="D18" s="118" t="str">
        <f>VLOOKUP(A18,'Planilha de custo'!D5:E407,3,0)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15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6"/>
      <c r="B19" s="116"/>
      <c r="C19" s="125"/>
      <c r="D19" s="118" t="str">
        <f>VLOOKUP(A19,'Planilha de custo'!D6:E408,3,0)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15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6"/>
      <c r="B20" s="116"/>
      <c r="C20" s="125"/>
      <c r="D20" s="118" t="str">
        <f>VLOOKUP(A20,'Planilha de custo'!D7:E409,3,0)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158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56"/>
      <c r="B21" s="124"/>
      <c r="C21" s="125"/>
      <c r="D21" s="118" t="str">
        <f>VLOOKUP(A21,'Planilha de custo'!D8:E410,3,0)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158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56"/>
      <c r="B22" s="124"/>
      <c r="C22" s="125"/>
      <c r="D22" s="118" t="str">
        <f>VLOOKUP(A22,'Planilha de custo'!D13:E415,3,0)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6"/>
      <c r="B23" s="124"/>
      <c r="C23" s="125"/>
      <c r="D23" s="118" t="str">
        <f>VLOOKUP(A23,'Planilha de custo'!D14:E416,3,0)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56"/>
      <c r="B24" s="124"/>
      <c r="C24" s="125"/>
      <c r="D24" s="118" t="str">
        <f>VLOOKUP(A24,'Planilha de custo'!D3:E417,3,0)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6"/>
      <c r="B25" s="124"/>
      <c r="C25" s="125"/>
      <c r="D25" s="118" t="str">
        <f>VLOOKUP(A25,'Planilha de custo'!D16:E418,3,0)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6" t="s">
        <v>78</v>
      </c>
      <c r="B26" s="162">
        <v>1.0</v>
      </c>
      <c r="C26" s="163"/>
      <c r="D26" s="118" t="str">
        <f>VLOOKUP(A26,'Planilha de custo'!D17:E419,3,0)</f>
        <v>#REF!</v>
      </c>
      <c r="E26" s="119">
        <v>1.0</v>
      </c>
      <c r="F26" s="120">
        <f t="shared" si="1"/>
        <v>1</v>
      </c>
      <c r="G26" s="121" t="str">
        <f t="shared" ref="G26:G30" si="3">F26*D26</f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16">
        <v>1.0</v>
      </c>
      <c r="C27" s="125" t="s">
        <v>38</v>
      </c>
      <c r="D27" s="118" t="str">
        <f>VLOOKUP(A27,'Planilha de custo'!D19:E420,3,0)</f>
        <v>#REF!</v>
      </c>
      <c r="E27" s="119">
        <v>1.0</v>
      </c>
      <c r="F27" s="120">
        <f t="shared" si="1"/>
        <v>1</v>
      </c>
      <c r="G27" s="121" t="str">
        <f t="shared" si="3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custo'!D20:E421,3,0)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custo'!D22:E422,3,0)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custo'!D23:E423,3,0)</f>
        <v>#REF!</v>
      </c>
      <c r="E30" s="129">
        <v>1.0</v>
      </c>
      <c r="F30" s="178">
        <f t="shared" si="1"/>
        <v>1</v>
      </c>
      <c r="G30" s="179" t="str">
        <f t="shared" si="3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75"/>
      <c r="C31" s="75"/>
      <c r="D31" s="75"/>
      <c r="E31" s="75"/>
      <c r="F31" s="94" t="s">
        <v>264</v>
      </c>
      <c r="G31" s="221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75"/>
      <c r="C32" s="75"/>
      <c r="D32" s="75"/>
      <c r="E32" s="75"/>
      <c r="F32" s="75"/>
      <c r="G32" s="7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7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1" t="s">
        <v>560</v>
      </c>
      <c r="G35" s="23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00" t="s">
        <v>561</v>
      </c>
      <c r="G36" s="23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00" t="s">
        <v>562</v>
      </c>
      <c r="G37" s="23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00" t="s">
        <v>563</v>
      </c>
      <c r="G38" s="23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00" t="s">
        <v>564</v>
      </c>
      <c r="G39" s="23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1" t="s">
        <v>565</v>
      </c>
      <c r="G40" s="23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00" t="s">
        <v>566</v>
      </c>
      <c r="G41" s="23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00" t="s">
        <v>567</v>
      </c>
      <c r="G42" s="23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00" t="s">
        <v>568</v>
      </c>
      <c r="G43" s="23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00" t="s">
        <v>569</v>
      </c>
      <c r="G44" s="23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200" t="s">
        <v>570</v>
      </c>
      <c r="G45" s="23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200" t="s">
        <v>571</v>
      </c>
      <c r="G46" s="23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97" t="s">
        <v>266</v>
      </c>
      <c r="B47" s="57"/>
      <c r="C47" s="57"/>
      <c r="D47" s="57"/>
      <c r="E47" s="57"/>
      <c r="F47" s="57"/>
      <c r="G47" s="57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5"/>
      <c r="B60" s="75"/>
      <c r="C60" s="75"/>
      <c r="D60" s="75"/>
      <c r="E60" s="75"/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5"/>
      <c r="B61" s="75"/>
      <c r="C61" s="75"/>
      <c r="D61" s="75"/>
      <c r="E61" s="75"/>
      <c r="F61" s="75"/>
      <c r="G61" s="7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</sheetData>
  <mergeCells count="5">
    <mergeCell ref="C2:G4"/>
    <mergeCell ref="B7:D7"/>
    <mergeCell ref="A10:B10"/>
    <mergeCell ref="A34:G34"/>
    <mergeCell ref="A47:G47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125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572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125</v>
      </c>
      <c r="B15" s="109">
        <v>0.3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0.3</v>
      </c>
      <c r="G15" s="114" t="str">
        <f t="shared" ref="G15:G20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104</v>
      </c>
      <c r="B16" s="116">
        <v>0.05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573</v>
      </c>
      <c r="B17" s="116">
        <v>0.05</v>
      </c>
      <c r="C17" s="122" t="s">
        <v>18</v>
      </c>
      <c r="D17" s="118" t="str">
        <f>VLOOKUP(A17,'Planilha de custo'!D5:E406,3,0)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574</v>
      </c>
      <c r="B18" s="116">
        <v>0.06</v>
      </c>
      <c r="C18" s="122" t="s">
        <v>18</v>
      </c>
      <c r="D18" s="118" t="str">
        <f>VLOOKUP(A18,'Planilha de custo'!D6:E407,3,0)</f>
        <v>#REF!</v>
      </c>
      <c r="E18" s="119">
        <v>1.0</v>
      </c>
      <c r="F18" s="120">
        <f t="shared" si="1"/>
        <v>0.06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310</v>
      </c>
      <c r="B19" s="116">
        <v>0.15</v>
      </c>
      <c r="C19" s="122" t="s">
        <v>18</v>
      </c>
      <c r="D19" s="118" t="str">
        <f>VLOOKUP(A19,'Planilha de custo'!D7:E408,3,0)</f>
        <v>#REF!</v>
      </c>
      <c r="E19" s="119">
        <v>1.0</v>
      </c>
      <c r="F19" s="120">
        <f t="shared" si="1"/>
        <v>0.15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267</v>
      </c>
      <c r="B20" s="116">
        <v>0.2</v>
      </c>
      <c r="C20" s="122" t="s">
        <v>18</v>
      </c>
      <c r="D20" s="118" t="str">
        <f>VLOOKUP(A20,'Planilha de custo'!D8:E409,3,0)</f>
        <v>#REF!</v>
      </c>
      <c r="E20" s="119">
        <v>1.0</v>
      </c>
      <c r="F20" s="120">
        <f t="shared" si="1"/>
        <v>0.2</v>
      </c>
      <c r="G20" s="121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 t="s">
        <v>98</v>
      </c>
      <c r="B26" s="116">
        <v>1.0</v>
      </c>
      <c r="C26" s="122" t="s">
        <v>38</v>
      </c>
      <c r="D26" s="118" t="str">
        <f>VLOOKUP(A26,'Planilha de custo'!D14:E415,3,0)</f>
        <v>#REF!</v>
      </c>
      <c r="E26" s="119">
        <v>1.0</v>
      </c>
      <c r="F26" s="120">
        <f t="shared" si="1"/>
        <v>1</v>
      </c>
      <c r="G26" s="121" t="str">
        <f t="shared" ref="G26:G30" si="3">F26*D26</f>
        <v>#REF!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88</v>
      </c>
      <c r="B27" s="116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si="3"/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3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5" t="s">
        <v>575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5" t="s">
        <v>576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5" t="s">
        <v>577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5" t="s">
        <v>578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5" t="s">
        <v>579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 t="s">
        <v>580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37:H37"/>
    <mergeCell ref="A38:G38"/>
    <mergeCell ref="A39:G39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100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100</v>
      </c>
      <c r="B15" s="109">
        <v>0.5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30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5" t="s">
        <v>581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37:H37"/>
    <mergeCell ref="A38:G38"/>
    <mergeCell ref="A39:G39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134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134</v>
      </c>
      <c r="B15" s="109">
        <v>0.5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30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5" t="s">
        <v>582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37:H37"/>
    <mergeCell ref="A38:G38"/>
    <mergeCell ref="A39:G39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64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64</v>
      </c>
      <c r="B15" s="109">
        <v>0.5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0.5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30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5" t="s">
        <v>582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37:H37"/>
    <mergeCell ref="A38:G38"/>
    <mergeCell ref="A39:G39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405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405</v>
      </c>
      <c r="B15" s="109">
        <v>0.2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0.2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80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30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2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2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5" t="s">
        <v>582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37:H37"/>
    <mergeCell ref="A38:G38"/>
    <mergeCell ref="A39:G39"/>
    <mergeCell ref="A42:G42"/>
    <mergeCell ref="C2:G4"/>
    <mergeCell ref="B7:C7"/>
    <mergeCell ref="B8:C8"/>
    <mergeCell ref="A10:B10"/>
    <mergeCell ref="A34:G34"/>
    <mergeCell ref="A35:G35"/>
    <mergeCell ref="A36:G36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132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583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6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114</v>
      </c>
      <c r="B16" s="116">
        <v>0.005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0.005</v>
      </c>
      <c r="G16" s="192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98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30" si="3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110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 t="s">
        <v>47</v>
      </c>
      <c r="B29" s="116">
        <v>1.0</v>
      </c>
      <c r="C29" s="125" t="s">
        <v>38</v>
      </c>
      <c r="D29" s="118" t="str">
        <f>VLOOKUP(A29,'Planilha de custo'!D17:E418,3,0)</f>
        <v>#REF!</v>
      </c>
      <c r="E29" s="119">
        <v>1.0</v>
      </c>
      <c r="F29" s="120">
        <f t="shared" si="1"/>
        <v>1</v>
      </c>
      <c r="G29" s="121" t="str">
        <f t="shared" si="3"/>
        <v>#REF!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 t="s">
        <v>55</v>
      </c>
      <c r="B30" s="190">
        <v>1.0</v>
      </c>
      <c r="C30" s="128" t="s">
        <v>38</v>
      </c>
      <c r="D30" s="168" t="str">
        <f>VLOOKUP(A30,'Planilha de custo'!D19:E419,3,0)</f>
        <v>#REF!</v>
      </c>
      <c r="E30" s="129">
        <v>1.0</v>
      </c>
      <c r="F30" s="178">
        <f t="shared" si="1"/>
        <v>1</v>
      </c>
      <c r="G30" s="131" t="str">
        <f t="shared" si="3"/>
        <v>#REF!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16" t="s">
        <v>584</v>
      </c>
      <c r="B35" s="145"/>
      <c r="C35" s="145"/>
      <c r="D35" s="145"/>
      <c r="E35" s="145"/>
      <c r="F35" s="145"/>
      <c r="G35" s="14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16" t="s">
        <v>585</v>
      </c>
      <c r="B36" s="145"/>
      <c r="C36" s="145"/>
      <c r="D36" s="145"/>
      <c r="E36" s="145"/>
      <c r="F36" s="145"/>
      <c r="G36" s="14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16" t="s">
        <v>586</v>
      </c>
      <c r="B37" s="145"/>
      <c r="C37" s="145"/>
      <c r="D37" s="145"/>
      <c r="E37" s="145"/>
      <c r="F37" s="145"/>
      <c r="G37" s="14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16" t="s">
        <v>587</v>
      </c>
      <c r="B38" s="145"/>
      <c r="C38" s="145"/>
      <c r="D38" s="145"/>
      <c r="E38" s="145"/>
      <c r="F38" s="145"/>
      <c r="G38" s="14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16" t="s">
        <v>588</v>
      </c>
      <c r="B39" s="145"/>
      <c r="C39" s="145"/>
      <c r="D39" s="145"/>
      <c r="E39" s="145"/>
      <c r="F39" s="145"/>
      <c r="G39" s="14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16" t="s">
        <v>589</v>
      </c>
      <c r="B40" s="145"/>
      <c r="C40" s="145"/>
      <c r="D40" s="145"/>
      <c r="E40" s="145"/>
      <c r="F40" s="145"/>
      <c r="G40" s="14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16" t="s">
        <v>590</v>
      </c>
      <c r="B41" s="145"/>
      <c r="C41" s="145"/>
      <c r="D41" s="145"/>
      <c r="E41" s="145"/>
      <c r="F41" s="145"/>
      <c r="G41" s="14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7" t="s">
        <v>266</v>
      </c>
      <c r="B42" s="57"/>
      <c r="C42" s="57"/>
      <c r="D42" s="57"/>
      <c r="E42" s="57"/>
      <c r="F42" s="57"/>
      <c r="G42" s="5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2:G4"/>
    <mergeCell ref="B7:C7"/>
    <mergeCell ref="B8:C8"/>
    <mergeCell ref="A10:B10"/>
    <mergeCell ref="A34:G34"/>
    <mergeCell ref="A42:G42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pageSetUpPr fitToPage="1"/>
  </sheetPr>
  <sheetViews>
    <sheetView showGridLines="0" workbookViewId="0"/>
  </sheetViews>
  <sheetFormatPr customHeight="1" defaultColWidth="12.63" defaultRowHeight="15.0"/>
  <cols>
    <col customWidth="1" min="1" max="1" width="2.63"/>
    <col customWidth="1" min="3" max="3" width="20.63"/>
    <col customWidth="1" min="4" max="4" width="14.5"/>
    <col customWidth="1" min="5" max="5" width="10.88"/>
    <col customWidth="1" min="6" max="6" width="9.63"/>
    <col customWidth="1" min="7" max="7" width="8.5"/>
    <col customWidth="1" min="8" max="8" width="22.13"/>
    <col customWidth="1" min="9" max="9" width="20.13"/>
    <col customWidth="1" min="10" max="10" width="2.63"/>
    <col customWidth="1" min="11" max="28" width="7.6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0" customHeight="1">
      <c r="A2" s="2"/>
      <c r="B2" s="2"/>
      <c r="C2" s="2"/>
      <c r="D2" s="72" t="s">
        <v>251</v>
      </c>
      <c r="E2" s="73"/>
      <c r="F2" s="73"/>
      <c r="G2" s="73"/>
      <c r="H2" s="73"/>
      <c r="I2" s="7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7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/>
      <c r="B4" s="2"/>
      <c r="C4" s="2"/>
      <c r="D4" s="7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/>
      <c r="B5" s="2"/>
      <c r="C5" s="75"/>
      <c r="D5" s="75"/>
      <c r="E5" s="75"/>
      <c r="F5" s="75"/>
      <c r="G5" s="75"/>
      <c r="H5" s="75"/>
      <c r="I5" s="7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75"/>
      <c r="D6" s="75"/>
      <c r="E6" s="75"/>
      <c r="F6" s="75"/>
      <c r="G6" s="7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76" t="s">
        <v>252</v>
      </c>
      <c r="C7" s="77"/>
      <c r="D7" s="78"/>
      <c r="E7" s="2"/>
      <c r="F7" s="75"/>
      <c r="G7" s="75"/>
      <c r="H7" s="76" t="s">
        <v>253</v>
      </c>
      <c r="I7" s="79">
        <f>I24</f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76" t="s">
        <v>254</v>
      </c>
      <c r="C8" s="77"/>
      <c r="D8" s="78"/>
      <c r="E8" s="2"/>
      <c r="F8" s="75"/>
      <c r="G8" s="75"/>
      <c r="H8" s="76" t="s">
        <v>255</v>
      </c>
      <c r="I8" s="80">
        <f>I7/D10</f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75"/>
      <c r="D9" s="75"/>
      <c r="E9" s="75"/>
      <c r="F9" s="75"/>
      <c r="G9" s="75"/>
      <c r="H9" s="81"/>
      <c r="I9" s="8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83" t="s">
        <v>256</v>
      </c>
      <c r="C10" s="78"/>
      <c r="D10" s="84">
        <v>1.0</v>
      </c>
      <c r="E10" s="2"/>
      <c r="F10" s="75"/>
      <c r="G10" s="75"/>
      <c r="H10" s="81"/>
      <c r="I10" s="82"/>
      <c r="J10" s="2"/>
      <c r="K10" s="2"/>
      <c r="L10" s="2"/>
      <c r="M10" s="2"/>
      <c r="N10" s="2"/>
      <c r="O10" s="2"/>
      <c r="P10" s="2"/>
      <c r="Q10" s="2"/>
      <c r="R10" s="85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75"/>
      <c r="D11" s="75"/>
      <c r="E11" s="75"/>
      <c r="F11" s="75"/>
      <c r="G11" s="75"/>
      <c r="H11" s="75"/>
      <c r="I11" s="7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76" t="s">
        <v>257</v>
      </c>
      <c r="C12" s="76" t="s">
        <v>157</v>
      </c>
      <c r="D12" s="76" t="s">
        <v>258</v>
      </c>
      <c r="E12" s="76" t="s">
        <v>259</v>
      </c>
      <c r="F12" s="76" t="s">
        <v>260</v>
      </c>
      <c r="G12" s="76" t="s">
        <v>261</v>
      </c>
      <c r="H12" s="76" t="s">
        <v>262</v>
      </c>
      <c r="I12" s="76" t="s">
        <v>263</v>
      </c>
      <c r="J12" s="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>
      <c r="A13" s="2"/>
      <c r="B13" s="86" t="str">
        <f t="array" ref="B13">INDEX('Planilha de custo'!$B:$B,MATCH($C13,'Planilha de custo'!$C:$C,0))</f>
        <v>#N/A</v>
      </c>
      <c r="C13" s="86"/>
      <c r="D13" s="87"/>
      <c r="E13" s="88" t="str">
        <f>VLOOKUP($B13,'Planilha de custo'!$B$3:$E$181,3,0)</f>
        <v>#N/A</v>
      </c>
      <c r="F13" s="88" t="str">
        <f>VLOOKUP($B13,'Planilha de custo'!$B$3:$E$181,4,0)</f>
        <v>#N/A</v>
      </c>
      <c r="G13" s="89">
        <v>1.0</v>
      </c>
      <c r="H13" s="90">
        <f t="shared" ref="H13:H23" si="1">D13/G13</f>
        <v>0</v>
      </c>
      <c r="I13" s="91" t="str">
        <f t="shared" ref="I13:I23" si="2">H13*F13</f>
        <v>#N/A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86" t="str">
        <f t="array" ref="B14">INDEX('Planilha de custo'!$B:$B,MATCH($C14,'Planilha de custo'!$C:$C,0))</f>
        <v>#N/A</v>
      </c>
      <c r="C14" s="86"/>
      <c r="D14" s="87"/>
      <c r="E14" s="88" t="str">
        <f>VLOOKUP($B14,'Planilha de custo'!$B$3:$E$181,3,0)</f>
        <v>#N/A</v>
      </c>
      <c r="F14" s="88" t="str">
        <f>VLOOKUP($B14,'Planilha de custo'!$B$3:$E$181,4,0)</f>
        <v>#N/A</v>
      </c>
      <c r="G14" s="89">
        <v>1.0</v>
      </c>
      <c r="H14" s="90">
        <f t="shared" si="1"/>
        <v>0</v>
      </c>
      <c r="I14" s="91" t="str">
        <f t="shared" si="2"/>
        <v>#N/A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86" t="str">
        <f t="array" ref="B15">INDEX('Planilha de custo'!$B:$B,MATCH($C15,'Planilha de custo'!$C:$C,0))</f>
        <v>#N/A</v>
      </c>
      <c r="C15" s="86"/>
      <c r="D15" s="87"/>
      <c r="E15" s="88" t="str">
        <f>VLOOKUP($B15,'Planilha de custo'!$B$3:$E$181,3,0)</f>
        <v>#N/A</v>
      </c>
      <c r="F15" s="88" t="str">
        <f>VLOOKUP($B15,'Planilha de custo'!$B$3:$E$181,4,0)</f>
        <v>#N/A</v>
      </c>
      <c r="G15" s="89">
        <v>1.0</v>
      </c>
      <c r="H15" s="90">
        <f t="shared" si="1"/>
        <v>0</v>
      </c>
      <c r="I15" s="91" t="str">
        <f t="shared" si="2"/>
        <v>#N/A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86" t="str">
        <f t="array" ref="B16">INDEX('Planilha de custo'!$B:$B,MATCH($C16,'Planilha de custo'!$C:$C,0))</f>
        <v>#N/A</v>
      </c>
      <c r="C16" s="86"/>
      <c r="D16" s="87"/>
      <c r="E16" s="88" t="str">
        <f>VLOOKUP($B16,'Planilha de custo'!$B$3:$E$181,3,0)</f>
        <v>#N/A</v>
      </c>
      <c r="F16" s="88" t="str">
        <f>VLOOKUP($B16,'Planilha de custo'!$B$3:$E$181,4,0)</f>
        <v>#N/A</v>
      </c>
      <c r="G16" s="89">
        <v>1.0</v>
      </c>
      <c r="H16" s="90">
        <f t="shared" si="1"/>
        <v>0</v>
      </c>
      <c r="I16" s="91" t="str">
        <f t="shared" si="2"/>
        <v>#N/A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86" t="str">
        <f t="array" ref="B17">INDEX('Planilha de custo'!$B:$B,MATCH($C17,'Planilha de custo'!$C:$C,0))</f>
        <v>#N/A</v>
      </c>
      <c r="C17" s="86"/>
      <c r="D17" s="87"/>
      <c r="E17" s="88" t="str">
        <f>VLOOKUP($B17,'Planilha de custo'!$B$3:$E$181,3,0)</f>
        <v>#N/A</v>
      </c>
      <c r="F17" s="88" t="str">
        <f>VLOOKUP($B17,'Planilha de custo'!$B$3:$E$181,4,0)</f>
        <v>#N/A</v>
      </c>
      <c r="G17" s="89">
        <v>1.0</v>
      </c>
      <c r="H17" s="90">
        <f t="shared" si="1"/>
        <v>0</v>
      </c>
      <c r="I17" s="91" t="str">
        <f t="shared" si="2"/>
        <v>#N/A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86" t="str">
        <f t="array" ref="B18">INDEX('Planilha de custo'!$B:$B,MATCH($C18,'Planilha de custo'!$C:$C,0))</f>
        <v>#N/A</v>
      </c>
      <c r="C18" s="86"/>
      <c r="D18" s="87"/>
      <c r="E18" s="88" t="str">
        <f>VLOOKUP($B18,'Planilha de custo'!$B$3:$E$181,3,0)</f>
        <v>#N/A</v>
      </c>
      <c r="F18" s="88" t="str">
        <f>VLOOKUP($B18,'Planilha de custo'!$B$3:$E$181,4,0)</f>
        <v>#N/A</v>
      </c>
      <c r="G18" s="89">
        <v>1.0</v>
      </c>
      <c r="H18" s="90">
        <f t="shared" si="1"/>
        <v>0</v>
      </c>
      <c r="I18" s="91" t="str">
        <f t="shared" si="2"/>
        <v>#N/A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/>
      <c r="B19" s="86" t="str">
        <f t="array" ref="B19">INDEX('Planilha de custo'!$B:$B,MATCH($C19,'Planilha de custo'!$C:$C,0))</f>
        <v>#N/A</v>
      </c>
      <c r="C19" s="86"/>
      <c r="D19" s="92"/>
      <c r="E19" s="88" t="str">
        <f>VLOOKUP($B19,'Planilha de custo'!$B$3:$E$181,3,0)</f>
        <v>#N/A</v>
      </c>
      <c r="F19" s="88" t="str">
        <f>VLOOKUP($B19,'Planilha de custo'!$B$3:$E$181,4,0)</f>
        <v>#N/A</v>
      </c>
      <c r="G19" s="89">
        <v>1.0</v>
      </c>
      <c r="H19" s="90">
        <f t="shared" si="1"/>
        <v>0</v>
      </c>
      <c r="I19" s="91" t="str">
        <f t="shared" si="2"/>
        <v>#N/A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86" t="str">
        <f t="array" ref="B20">INDEX('Planilha de custo'!$B:$B,MATCH($C20,'Planilha de custo'!$C:$C,0))</f>
        <v>#N/A</v>
      </c>
      <c r="C20" s="86"/>
      <c r="D20" s="92"/>
      <c r="E20" s="88" t="str">
        <f>VLOOKUP($B20,'Planilha de custo'!$B$3:$E$181,3,0)</f>
        <v>#N/A</v>
      </c>
      <c r="F20" s="88" t="str">
        <f>VLOOKUP($B20,'Planilha de custo'!$B$3:$E$181,4,0)</f>
        <v>#N/A</v>
      </c>
      <c r="G20" s="89">
        <v>1.0</v>
      </c>
      <c r="H20" s="90">
        <f t="shared" si="1"/>
        <v>0</v>
      </c>
      <c r="I20" s="91" t="str">
        <f t="shared" si="2"/>
        <v>#N/A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86" t="str">
        <f t="array" ref="B21">INDEX('Planilha de custo'!$B:$B,MATCH($C21,'Planilha de custo'!$C:$C,0))</f>
        <v>#N/A</v>
      </c>
      <c r="C21" s="86"/>
      <c r="D21" s="92"/>
      <c r="E21" s="88" t="str">
        <f>VLOOKUP($B21,'Planilha de custo'!$B$3:$E$181,3,0)</f>
        <v>#N/A</v>
      </c>
      <c r="F21" s="88" t="str">
        <f>VLOOKUP($B21,'Planilha de custo'!$B$3:$E$181,4,0)</f>
        <v>#N/A</v>
      </c>
      <c r="G21" s="89">
        <v>1.0</v>
      </c>
      <c r="H21" s="90">
        <f t="shared" si="1"/>
        <v>0</v>
      </c>
      <c r="I21" s="91" t="str">
        <f t="shared" si="2"/>
        <v>#N/A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86" t="str">
        <f t="array" ref="B22">INDEX('Planilha de custo'!$B:$B,MATCH($C22,'Planilha de custo'!$C:$C,0))</f>
        <v>#N/A</v>
      </c>
      <c r="C22" s="86"/>
      <c r="D22" s="92"/>
      <c r="E22" s="88" t="str">
        <f>VLOOKUP($B22,'Planilha de custo'!$B$3:$E$181,3,0)</f>
        <v>#N/A</v>
      </c>
      <c r="F22" s="88" t="str">
        <f>VLOOKUP($B22,'Planilha de custo'!$B$3:$E$181,4,0)</f>
        <v>#N/A</v>
      </c>
      <c r="G22" s="89">
        <v>1.0</v>
      </c>
      <c r="H22" s="90">
        <f t="shared" si="1"/>
        <v>0</v>
      </c>
      <c r="I22" s="91" t="str">
        <f t="shared" si="2"/>
        <v>#N/A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86" t="str">
        <f t="array" ref="B23">INDEX('Planilha de custo'!$B:$B,MATCH($C23,'Planilha de custo'!$C:$C,0))</f>
        <v>#N/A</v>
      </c>
      <c r="C23" s="86"/>
      <c r="D23" s="92"/>
      <c r="E23" s="88" t="str">
        <f>VLOOKUP($B23,'Planilha de custo'!$B$3:$E$181,3,0)</f>
        <v>#N/A</v>
      </c>
      <c r="F23" s="88" t="str">
        <f>VLOOKUP($B23,'Planilha de custo'!$B$3:$E$181,4,0)</f>
        <v>#N/A</v>
      </c>
      <c r="G23" s="89">
        <v>1.0</v>
      </c>
      <c r="H23" s="90">
        <f t="shared" si="1"/>
        <v>0</v>
      </c>
      <c r="I23" s="91" t="str">
        <f t="shared" si="2"/>
        <v>#N/A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75"/>
      <c r="D24" s="93"/>
      <c r="E24" s="75"/>
      <c r="F24" s="75"/>
      <c r="G24" s="75"/>
      <c r="H24" s="94" t="s">
        <v>264</v>
      </c>
      <c r="I24" s="95">
        <f>SUMIF(I13:I23,"&gt;0")</f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75"/>
      <c r="D25" s="93"/>
      <c r="E25" s="75"/>
      <c r="F25" s="75"/>
      <c r="G25" s="75"/>
      <c r="H25" s="75"/>
      <c r="I25" s="9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75"/>
      <c r="D26" s="75"/>
      <c r="E26" s="75"/>
      <c r="F26" s="75"/>
      <c r="G26" s="75"/>
      <c r="H26" s="75"/>
      <c r="I26" s="9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97" t="s">
        <v>265</v>
      </c>
      <c r="C27" s="57"/>
      <c r="D27" s="57"/>
      <c r="E27" s="57"/>
      <c r="F27" s="57"/>
      <c r="G27" s="57"/>
      <c r="H27" s="57"/>
      <c r="I27" s="5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9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9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31.5" customHeight="1">
      <c r="A30" s="2"/>
      <c r="B30" s="9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9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9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9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97" t="s">
        <v>266</v>
      </c>
      <c r="C34" s="57"/>
      <c r="D34" s="57"/>
      <c r="E34" s="57"/>
      <c r="F34" s="57"/>
      <c r="G34" s="57"/>
      <c r="H34" s="57"/>
      <c r="I34" s="5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75"/>
      <c r="D35" s="75"/>
      <c r="E35" s="75"/>
      <c r="F35" s="75"/>
      <c r="G35" s="75"/>
      <c r="H35" s="75"/>
      <c r="I35" s="7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75"/>
      <c r="D36" s="75"/>
      <c r="E36" s="75"/>
      <c r="F36" s="75"/>
      <c r="G36" s="75"/>
      <c r="H36" s="75"/>
      <c r="I36" s="7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75"/>
      <c r="D37" s="75"/>
      <c r="E37" s="75"/>
      <c r="F37" s="75"/>
      <c r="G37" s="75"/>
      <c r="H37" s="75"/>
      <c r="I37" s="7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75"/>
      <c r="D38" s="75"/>
      <c r="E38" s="75"/>
      <c r="F38" s="75"/>
      <c r="G38" s="75"/>
      <c r="H38" s="75"/>
      <c r="I38" s="7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75"/>
      <c r="D39" s="75"/>
      <c r="E39" s="75"/>
      <c r="F39" s="75"/>
      <c r="G39" s="75"/>
      <c r="H39" s="75"/>
      <c r="I39" s="7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75"/>
      <c r="D40" s="75"/>
      <c r="E40" s="75"/>
      <c r="F40" s="75"/>
      <c r="G40" s="75"/>
      <c r="H40" s="75"/>
      <c r="I40" s="7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75"/>
      <c r="D41" s="75"/>
      <c r="E41" s="75"/>
      <c r="F41" s="75"/>
      <c r="G41" s="75"/>
      <c r="H41" s="75"/>
      <c r="I41" s="7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75"/>
      <c r="D42" s="75"/>
      <c r="E42" s="75"/>
      <c r="F42" s="75"/>
      <c r="G42" s="75"/>
      <c r="H42" s="75"/>
      <c r="I42" s="7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75"/>
      <c r="D43" s="75"/>
      <c r="E43" s="75"/>
      <c r="F43" s="75"/>
      <c r="G43" s="75"/>
      <c r="H43" s="75"/>
      <c r="I43" s="7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75"/>
      <c r="D44" s="75"/>
      <c r="E44" s="75"/>
      <c r="F44" s="75"/>
      <c r="G44" s="75"/>
      <c r="H44" s="75"/>
      <c r="I44" s="7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75"/>
      <c r="D45" s="75"/>
      <c r="E45" s="75"/>
      <c r="F45" s="75"/>
      <c r="G45" s="75"/>
      <c r="H45" s="75"/>
      <c r="I45" s="7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75"/>
      <c r="D46" s="75"/>
      <c r="E46" s="75"/>
      <c r="F46" s="75"/>
      <c r="G46" s="75"/>
      <c r="H46" s="75"/>
      <c r="I46" s="7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75"/>
      <c r="D47" s="75"/>
      <c r="E47" s="75"/>
      <c r="F47" s="75"/>
      <c r="G47" s="75"/>
      <c r="H47" s="75"/>
      <c r="I47" s="7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75"/>
      <c r="D48" s="75"/>
      <c r="E48" s="75"/>
      <c r="F48" s="75"/>
      <c r="G48" s="75"/>
      <c r="H48" s="75"/>
      <c r="I48" s="7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75"/>
      <c r="D49" s="75"/>
      <c r="E49" s="75"/>
      <c r="F49" s="75"/>
      <c r="G49" s="75"/>
      <c r="H49" s="75"/>
      <c r="I49" s="7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75"/>
      <c r="D50" s="75"/>
      <c r="E50" s="75"/>
      <c r="F50" s="75"/>
      <c r="G50" s="75"/>
      <c r="H50" s="75"/>
      <c r="I50" s="7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2">
    <mergeCell ref="B30:I30"/>
    <mergeCell ref="B31:I31"/>
    <mergeCell ref="B32:I32"/>
    <mergeCell ref="B33:I33"/>
    <mergeCell ref="B34:I34"/>
    <mergeCell ref="D2:I4"/>
    <mergeCell ref="C7:D7"/>
    <mergeCell ref="C8:D8"/>
    <mergeCell ref="B10:C10"/>
    <mergeCell ref="B27:I27"/>
    <mergeCell ref="B28:I28"/>
    <mergeCell ref="B29:I29"/>
  </mergeCells>
  <dataValidations>
    <dataValidation type="list" allowBlank="1" showErrorMessage="1" sqref="C13:C23">
      <formula1>'Planilha de custo'!$C$3:$C$500</formula1>
    </dataValidation>
  </dataValidations>
  <printOptions horizontalCentered="1"/>
  <pageMargins bottom="0.03937007874015748" footer="0.0" header="0.0" left="0.03937007874015748" right="0.03937007874015748" top="0.03937007874015748"/>
  <pageSetup paperSize="9" orientation="portrait"/>
  <headerFooter>
    <oddFooter>&amp;R&amp;F - &amp;A - &amp;P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215" t="s">
        <v>450</v>
      </c>
      <c r="C7" s="78"/>
      <c r="D7" s="75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147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591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9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84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28" si="2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41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2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3"/>
      <c r="B35" s="233"/>
      <c r="C35" s="233"/>
      <c r="D35" s="233"/>
      <c r="E35" s="233"/>
      <c r="F35" s="233"/>
      <c r="G35" s="23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3"/>
      <c r="B36" s="233"/>
      <c r="C36" s="233"/>
      <c r="D36" s="233"/>
      <c r="E36" s="233"/>
      <c r="F36" s="233"/>
      <c r="G36" s="23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3"/>
      <c r="B37" s="233"/>
      <c r="C37" s="233"/>
      <c r="D37" s="233"/>
      <c r="E37" s="233"/>
      <c r="F37" s="233"/>
      <c r="G37" s="23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3"/>
      <c r="B38" s="233"/>
      <c r="C38" s="233"/>
      <c r="D38" s="233"/>
      <c r="E38" s="233"/>
      <c r="F38" s="233"/>
      <c r="G38" s="23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3"/>
      <c r="B39" s="233"/>
      <c r="C39" s="233"/>
      <c r="D39" s="233"/>
      <c r="E39" s="233"/>
      <c r="F39" s="233"/>
      <c r="G39" s="23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3"/>
      <c r="B40" s="233"/>
      <c r="C40" s="233"/>
      <c r="D40" s="233"/>
      <c r="E40" s="233"/>
      <c r="F40" s="233"/>
      <c r="G40" s="23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2:G4"/>
    <mergeCell ref="B7:C7"/>
    <mergeCell ref="B8:C8"/>
    <mergeCell ref="A10:B10"/>
    <mergeCell ref="A34:G34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215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97" t="s">
        <v>441</v>
      </c>
      <c r="C8" s="198"/>
      <c r="D8" s="220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592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6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593</v>
      </c>
      <c r="B16" s="116">
        <v>0.015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0.015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84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28" si="3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41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3"/>
      <c r="B35" s="233"/>
      <c r="C35" s="233"/>
      <c r="D35" s="233"/>
      <c r="E35" s="233"/>
      <c r="F35" s="233"/>
      <c r="G35" s="23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3"/>
      <c r="B36" s="233"/>
      <c r="C36" s="233"/>
      <c r="D36" s="233"/>
      <c r="E36" s="233"/>
      <c r="F36" s="233"/>
      <c r="G36" s="23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3"/>
      <c r="B37" s="233"/>
      <c r="C37" s="233"/>
      <c r="D37" s="233"/>
      <c r="E37" s="233"/>
      <c r="F37" s="233"/>
      <c r="G37" s="23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3"/>
      <c r="B38" s="233"/>
      <c r="C38" s="233"/>
      <c r="D38" s="233"/>
      <c r="E38" s="233"/>
      <c r="F38" s="233"/>
      <c r="G38" s="23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3"/>
      <c r="B39" s="233"/>
      <c r="C39" s="233"/>
      <c r="D39" s="233"/>
      <c r="E39" s="233"/>
      <c r="F39" s="233"/>
      <c r="G39" s="23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3"/>
      <c r="B40" s="233"/>
      <c r="C40" s="233"/>
      <c r="D40" s="233"/>
      <c r="E40" s="233"/>
      <c r="F40" s="233"/>
      <c r="G40" s="23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5"/>
      <c r="B58" s="75"/>
      <c r="C58" s="75"/>
      <c r="D58" s="75"/>
      <c r="E58" s="75"/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5"/>
      <c r="B59" s="75"/>
      <c r="C59" s="75"/>
      <c r="D59" s="75"/>
      <c r="E59" s="75"/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2:G4"/>
    <mergeCell ref="B7:D7"/>
    <mergeCell ref="A10:B10"/>
    <mergeCell ref="A34:G34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97" t="s">
        <v>151</v>
      </c>
      <c r="C8" s="198"/>
      <c r="D8" s="220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594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6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440</v>
      </c>
      <c r="B16" s="116">
        <v>0.005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0.005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82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28" si="3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41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3"/>
      <c r="B35" s="233"/>
      <c r="C35" s="233"/>
      <c r="D35" s="233"/>
      <c r="E35" s="233"/>
      <c r="F35" s="233"/>
      <c r="G35" s="23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3"/>
      <c r="B36" s="233"/>
      <c r="C36" s="233"/>
      <c r="D36" s="233"/>
      <c r="E36" s="233"/>
      <c r="F36" s="233"/>
      <c r="G36" s="23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3"/>
      <c r="B37" s="233"/>
      <c r="C37" s="233"/>
      <c r="D37" s="233"/>
      <c r="E37" s="233"/>
      <c r="F37" s="233"/>
      <c r="G37" s="23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3"/>
      <c r="B38" s="233"/>
      <c r="C38" s="233"/>
      <c r="D38" s="233"/>
      <c r="E38" s="233"/>
      <c r="F38" s="233"/>
      <c r="G38" s="23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3"/>
      <c r="B39" s="233"/>
      <c r="C39" s="233"/>
      <c r="D39" s="233"/>
      <c r="E39" s="233"/>
      <c r="F39" s="233"/>
      <c r="G39" s="23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3"/>
      <c r="B40" s="233"/>
      <c r="C40" s="233"/>
      <c r="D40" s="233"/>
      <c r="E40" s="233"/>
      <c r="F40" s="233"/>
      <c r="G40" s="23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2:G4"/>
    <mergeCell ref="B7:D7"/>
    <mergeCell ref="A10:B10"/>
    <mergeCell ref="A34:G34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04" t="s">
        <v>152</v>
      </c>
      <c r="C8" s="139"/>
      <c r="D8" s="78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595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 t="shared" ref="G15:G17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443</v>
      </c>
      <c r="B16" s="116">
        <v>0.01</v>
      </c>
      <c r="C16" s="122" t="s">
        <v>18</v>
      </c>
      <c r="D16" s="118" t="str">
        <f>VLOOKUP(A16,'Planilha de custo'!D4:E405,3,0)</f>
        <v>#REF!</v>
      </c>
      <c r="E16" s="119">
        <v>1.0</v>
      </c>
      <c r="F16" s="120">
        <f t="shared" si="1"/>
        <v>0.01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17</v>
      </c>
      <c r="B17" s="116">
        <v>0.01</v>
      </c>
      <c r="C17" s="122" t="s">
        <v>18</v>
      </c>
      <c r="D17" s="118" t="str">
        <f>VLOOKUP(A17,'Planilha de custo'!D5:E406,3,0)</f>
        <v>#REF!</v>
      </c>
      <c r="E17" s="119">
        <v>1.0</v>
      </c>
      <c r="F17" s="120">
        <f t="shared" si="1"/>
        <v>0.01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82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 t="shared" ref="G27:G28" si="3"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 t="s">
        <v>41</v>
      </c>
      <c r="B28" s="116">
        <v>1.0</v>
      </c>
      <c r="C28" s="125" t="s">
        <v>38</v>
      </c>
      <c r="D28" s="118" t="str">
        <f>VLOOKUP(A28,'Planilha de custo'!D16:E417,3,0)</f>
        <v>#REF!</v>
      </c>
      <c r="E28" s="119">
        <v>1.0</v>
      </c>
      <c r="F28" s="120">
        <f t="shared" si="1"/>
        <v>1</v>
      </c>
      <c r="G28" s="121" t="str">
        <f t="shared" si="3"/>
        <v>#REF!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3"/>
      <c r="B35" s="233"/>
      <c r="C35" s="233"/>
      <c r="D35" s="233"/>
      <c r="E35" s="233"/>
      <c r="F35" s="233"/>
      <c r="G35" s="23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3"/>
      <c r="B36" s="233"/>
      <c r="C36" s="233"/>
      <c r="D36" s="233"/>
      <c r="E36" s="233"/>
      <c r="F36" s="233"/>
      <c r="G36" s="23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3"/>
      <c r="B37" s="233"/>
      <c r="C37" s="233"/>
      <c r="D37" s="233"/>
      <c r="E37" s="233"/>
      <c r="F37" s="233"/>
      <c r="G37" s="23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3"/>
      <c r="B38" s="233"/>
      <c r="C38" s="233"/>
      <c r="D38" s="233"/>
      <c r="E38" s="233"/>
      <c r="F38" s="233"/>
      <c r="G38" s="23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3"/>
      <c r="B39" s="233"/>
      <c r="C39" s="233"/>
      <c r="D39" s="233"/>
      <c r="E39" s="233"/>
      <c r="F39" s="233"/>
      <c r="G39" s="23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3"/>
      <c r="B40" s="233"/>
      <c r="C40" s="233"/>
      <c r="D40" s="233"/>
      <c r="E40" s="233"/>
      <c r="F40" s="233"/>
      <c r="G40" s="23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2:G4"/>
    <mergeCell ref="B7:D7"/>
    <mergeCell ref="B8:D8"/>
    <mergeCell ref="A10:B10"/>
    <mergeCell ref="A34:G34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8" width="7.63"/>
    <col customWidth="1" min="9" max="9" width="17.63"/>
    <col customWidth="1" min="10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138" t="s">
        <v>252</v>
      </c>
      <c r="B7" s="196" t="s">
        <v>450</v>
      </c>
      <c r="C7" s="139"/>
      <c r="D7" s="78"/>
      <c r="E7" s="75"/>
      <c r="F7" s="102" t="s">
        <v>427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38" t="s">
        <v>254</v>
      </c>
      <c r="B8" s="104" t="s">
        <v>596</v>
      </c>
      <c r="C8" s="139"/>
      <c r="D8" s="78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428</v>
      </c>
      <c r="B10" s="78"/>
      <c r="C10" s="140">
        <v>1.0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153</v>
      </c>
      <c r="B15" s="109">
        <v>1.0</v>
      </c>
      <c r="C15" s="110" t="s">
        <v>38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1</v>
      </c>
      <c r="G15" s="114" t="str">
        <f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/>
      <c r="B16" s="116"/>
      <c r="C16" s="122"/>
      <c r="D16" s="118" t="str">
        <f>VLOOKUP(A16,'Planilha de custo'!D4:E405,3,0)</f>
        <v>#REF!</v>
      </c>
      <c r="E16" s="119">
        <v>1.0</v>
      </c>
      <c r="F16" s="120">
        <f t="shared" si="1"/>
        <v>0</v>
      </c>
      <c r="G16" s="12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/>
      <c r="B17" s="116"/>
      <c r="C17" s="122"/>
      <c r="D17" s="118" t="str">
        <f>VLOOKUP(A17,'Planilha de custo'!D5:E406,3,0)</f>
        <v>#REF!</v>
      </c>
      <c r="E17" s="119">
        <v>1.0</v>
      </c>
      <c r="F17" s="120">
        <f t="shared" si="1"/>
        <v>0</v>
      </c>
      <c r="G17" s="12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/>
      <c r="B18" s="116"/>
      <c r="C18" s="122"/>
      <c r="D18" s="118" t="str">
        <f>VLOOKUP(A18,'Planilha de custo'!D6:E407,3,0)</f>
        <v>#REF!</v>
      </c>
      <c r="E18" s="119">
        <v>1.0</v>
      </c>
      <c r="F18" s="120">
        <f t="shared" si="1"/>
        <v>0</v>
      </c>
      <c r="G18" s="12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/>
      <c r="B19" s="116"/>
      <c r="C19" s="122"/>
      <c r="D19" s="118" t="str">
        <f>VLOOKUP(A19,'Planilha de custo'!D7:E408,3,0)</f>
        <v>#REF!</v>
      </c>
      <c r="E19" s="119">
        <v>1.0</v>
      </c>
      <c r="F19" s="120">
        <f t="shared" si="1"/>
        <v>0</v>
      </c>
      <c r="G19" s="12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/>
      <c r="B20" s="116"/>
      <c r="C20" s="122"/>
      <c r="D20" s="118" t="str">
        <f>VLOOKUP(A20,'Planilha de custo'!D8:E409,3,0)</f>
        <v>#REF!</v>
      </c>
      <c r="E20" s="119">
        <v>1.0</v>
      </c>
      <c r="F20" s="120">
        <f t="shared" si="1"/>
        <v>0</v>
      </c>
      <c r="G20" s="12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16"/>
      <c r="C21" s="122"/>
      <c r="D21" s="118" t="str">
        <f>VLOOKUP(A21,'Planilha de custo'!D9:E410,3,0)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16"/>
      <c r="C22" s="122"/>
      <c r="D22" s="118" t="str">
        <f>VLOOKUP(A22,'Planilha de custo'!D10:E411,3,0)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9"/>
      <c r="B23" s="116"/>
      <c r="C23" s="122"/>
      <c r="D23" s="118" t="str">
        <f>VLOOKUP(A23,'Planilha de custo'!D11:E412,3,0)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custo'!D12:E413,3,0)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custo'!D13:E414,3,0)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custo'!D14:E415,3,0)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 t="s">
        <v>82</v>
      </c>
      <c r="B27" s="124">
        <v>1.0</v>
      </c>
      <c r="C27" s="125" t="s">
        <v>38</v>
      </c>
      <c r="D27" s="118" t="str">
        <f>VLOOKUP(A27,'Planilha de custo'!D15:E416,3,0)</f>
        <v>#REF!</v>
      </c>
      <c r="E27" s="119">
        <v>1.0</v>
      </c>
      <c r="F27" s="120">
        <f t="shared" si="1"/>
        <v>1</v>
      </c>
      <c r="G27" s="121" t="str">
        <f>F27*D27</f>
        <v>#REF!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16"/>
      <c r="C28" s="125"/>
      <c r="D28" s="118" t="str">
        <f>VLOOKUP(A28,'Planilha de custo'!D16:E417,3,0)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16"/>
      <c r="C29" s="125"/>
      <c r="D29" s="118" t="str">
        <f>VLOOKUP(A29,'Planilha de custo'!D17:E418,3,0)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90"/>
      <c r="C30" s="128"/>
      <c r="D30" s="168" t="str">
        <f>VLOOKUP(A30,'Planilha de custo'!D19:E419,3,0)</f>
        <v>#REF!</v>
      </c>
      <c r="E30" s="129">
        <v>1.0</v>
      </c>
      <c r="F30" s="178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9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33"/>
      <c r="B35" s="233"/>
      <c r="C35" s="233"/>
      <c r="D35" s="233"/>
      <c r="E35" s="233"/>
      <c r="F35" s="233"/>
      <c r="G35" s="23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33"/>
      <c r="B36" s="233"/>
      <c r="C36" s="233"/>
      <c r="D36" s="233"/>
      <c r="E36" s="233"/>
      <c r="F36" s="233"/>
      <c r="G36" s="23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33"/>
      <c r="B37" s="233"/>
      <c r="C37" s="233"/>
      <c r="D37" s="233"/>
      <c r="E37" s="233"/>
      <c r="F37" s="233"/>
      <c r="G37" s="23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33"/>
      <c r="B38" s="233"/>
      <c r="C38" s="233"/>
      <c r="D38" s="233"/>
      <c r="E38" s="233"/>
      <c r="F38" s="233"/>
      <c r="G38" s="23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33"/>
      <c r="B39" s="233"/>
      <c r="C39" s="233"/>
      <c r="D39" s="233"/>
      <c r="E39" s="233"/>
      <c r="F39" s="233"/>
      <c r="G39" s="23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33"/>
      <c r="B40" s="233"/>
      <c r="C40" s="233"/>
      <c r="D40" s="233"/>
      <c r="E40" s="233"/>
      <c r="F40" s="233"/>
      <c r="G40" s="23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C2:G4"/>
    <mergeCell ref="B7:D7"/>
    <mergeCell ref="B8:D8"/>
    <mergeCell ref="A10:B10"/>
    <mergeCell ref="A34:G34"/>
    <mergeCell ref="A41:G41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267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268</v>
      </c>
      <c r="B10" s="78"/>
      <c r="C10" s="84">
        <v>0.8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52</v>
      </c>
      <c r="B15" s="109">
        <v>0.03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0.03</v>
      </c>
      <c r="G15" s="114" t="str">
        <f t="shared" ref="G15:G18" si="2">F15*D15</f>
        <v>#REF!</v>
      </c>
    </row>
    <row r="16">
      <c r="A16" s="115" t="s">
        <v>62</v>
      </c>
      <c r="B16" s="116">
        <v>0.03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0.03</v>
      </c>
      <c r="G16" s="121" t="str">
        <f t="shared" si="2"/>
        <v>#REF!</v>
      </c>
    </row>
    <row r="17">
      <c r="A17" s="115" t="s">
        <v>58</v>
      </c>
      <c r="B17" s="116">
        <v>0.72</v>
      </c>
      <c r="C17" s="122" t="s">
        <v>270</v>
      </c>
      <c r="D17" s="118" t="str">
        <f>VLOOKUP(A17,'Planilha de custo'!D5:E298,3,0)</f>
        <v>#REF!</v>
      </c>
      <c r="E17" s="119">
        <v>1.0</v>
      </c>
      <c r="F17" s="120">
        <f t="shared" si="1"/>
        <v>0.72</v>
      </c>
      <c r="G17" s="121" t="str">
        <f t="shared" si="2"/>
        <v>#REF!</v>
      </c>
    </row>
    <row r="18">
      <c r="A18" s="115" t="s">
        <v>271</v>
      </c>
      <c r="B18" s="116">
        <v>0.005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  <c r="K18" s="123">
        <v>480.0</v>
      </c>
    </row>
    <row r="19">
      <c r="A19" s="115"/>
      <c r="B19" s="116"/>
      <c r="C19" s="122"/>
      <c r="D19" s="118" t="str">
        <f>VLOOKUP(A19,'Planilha de custo'!D7:E300,3,0)</f>
        <v>#REF!</v>
      </c>
      <c r="E19" s="119">
        <v>1.0</v>
      </c>
      <c r="F19" s="120">
        <f t="shared" si="1"/>
        <v>0</v>
      </c>
      <c r="G19" s="121"/>
      <c r="K19" s="123">
        <v>240.0</v>
      </c>
    </row>
    <row r="20">
      <c r="A20" s="115"/>
      <c r="B20" s="116"/>
      <c r="C20" s="122"/>
      <c r="D20" s="118" t="str">
        <f>VLOOKUP(A20,'Planilha de custo'!D8:E301,3,0)</f>
        <v>#REF!</v>
      </c>
      <c r="E20" s="119">
        <v>1.0</v>
      </c>
      <c r="F20" s="120">
        <f t="shared" si="1"/>
        <v>0</v>
      </c>
      <c r="G20" s="121"/>
    </row>
    <row r="21" ht="15.75" customHeight="1">
      <c r="A21" s="115"/>
      <c r="B21" s="124"/>
      <c r="C21" s="122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</row>
    <row r="22" ht="15.75" customHeight="1">
      <c r="A22" s="115"/>
      <c r="B22" s="124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2"/>
      <c r="D25" s="118" t="str">
        <f>VLOOKUP(A25,'Planilha de custo'!D13:E306,3,0)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2"/>
      <c r="D26" s="118" t="str">
        <f>VLOOKUP(A26,'Planilha de custo'!D14:E307,3,0)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custo'!D15:E308,3,0)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custo'!D16:E309,3,0)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custo'!D17:E310,3,0)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custo'!D19:E311,3,0)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32" t="s">
        <v>264</v>
      </c>
      <c r="G31" s="133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15.75" customHeight="1">
      <c r="A35" s="134" t="s">
        <v>272</v>
      </c>
    </row>
    <row r="36" ht="36.0" customHeight="1">
      <c r="A36" s="135" t="s">
        <v>273</v>
      </c>
    </row>
    <row r="37" ht="15.75" customHeight="1">
      <c r="A37" s="136" t="s">
        <v>274</v>
      </c>
    </row>
    <row r="38" ht="15.75" customHeight="1">
      <c r="A38" s="137"/>
      <c r="B38" s="137"/>
      <c r="C38" s="137"/>
      <c r="D38" s="137"/>
      <c r="E38" s="137"/>
      <c r="F38" s="137"/>
      <c r="G38" s="137"/>
    </row>
    <row r="39" ht="15.75" customHeight="1">
      <c r="A39" s="137"/>
      <c r="B39" s="137"/>
      <c r="C39" s="137"/>
      <c r="D39" s="137"/>
      <c r="E39" s="137"/>
      <c r="F39" s="137"/>
      <c r="G39" s="137"/>
    </row>
    <row r="40" ht="15.75" customHeight="1">
      <c r="A40" s="137"/>
      <c r="B40" s="137"/>
      <c r="C40" s="137"/>
      <c r="D40" s="137"/>
      <c r="E40" s="137"/>
      <c r="F40" s="137"/>
      <c r="G40" s="137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37:G37"/>
    <mergeCell ref="A41:G41"/>
    <mergeCell ref="C2:G4"/>
    <mergeCell ref="B7:C7"/>
    <mergeCell ref="B8:C8"/>
    <mergeCell ref="A10:B10"/>
    <mergeCell ref="A34:G34"/>
    <mergeCell ref="A35:G35"/>
    <mergeCell ref="A36:G36"/>
  </mergeCells>
  <dataValidations>
    <dataValidation type="list" allowBlank="1" showErrorMessage="1" sqref="A22:A30">
      <formula1>INDIRECT("tbProdutos")</formula1>
    </dataValidation>
  </dataValidation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4"/>
      <c r="C2" s="72" t="s">
        <v>251</v>
      </c>
      <c r="D2" s="73"/>
      <c r="E2" s="73"/>
      <c r="F2" s="73"/>
      <c r="G2" s="7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7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/>
      <c r="B4" s="2"/>
      <c r="C4" s="7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75"/>
      <c r="B5" s="75"/>
      <c r="C5" s="75"/>
      <c r="D5" s="75"/>
      <c r="E5" s="75"/>
      <c r="F5" s="75"/>
      <c r="G5" s="7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99" t="s">
        <v>254</v>
      </c>
      <c r="B8" s="104" t="s">
        <v>275</v>
      </c>
      <c r="C8" s="78"/>
      <c r="D8" s="75"/>
      <c r="E8" s="75"/>
      <c r="F8" s="81"/>
      <c r="G8" s="10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5"/>
      <c r="B9" s="75"/>
      <c r="C9" s="75"/>
      <c r="D9" s="75"/>
      <c r="E9" s="75"/>
      <c r="F9" s="81"/>
      <c r="G9" s="8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106" t="s">
        <v>268</v>
      </c>
      <c r="B10" s="78"/>
      <c r="C10" s="84">
        <v>0.17</v>
      </c>
      <c r="D10" s="75"/>
      <c r="E10" s="75"/>
      <c r="F10" s="81"/>
      <c r="G10" s="82"/>
      <c r="H10" s="4"/>
      <c r="I10" s="4"/>
      <c r="J10" s="4"/>
      <c r="K10" s="4"/>
      <c r="L10" s="4"/>
      <c r="M10" s="4"/>
      <c r="N10" s="4"/>
      <c r="O10" s="4"/>
      <c r="P10" s="8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5"/>
      <c r="B11" s="75"/>
      <c r="C11" s="75"/>
      <c r="D11" s="75"/>
      <c r="E11" s="75"/>
      <c r="F11" s="81"/>
      <c r="G11" s="105"/>
      <c r="H11" s="4"/>
      <c r="I11" s="4"/>
      <c r="J11" s="4"/>
      <c r="K11" s="4"/>
      <c r="L11" s="4"/>
      <c r="M11" s="4"/>
      <c r="N11" s="4"/>
      <c r="O11" s="4"/>
      <c r="P11" s="107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5"/>
      <c r="B12" s="75"/>
      <c r="C12" s="75"/>
      <c r="D12" s="75"/>
      <c r="E12" s="75"/>
      <c r="F12" s="81"/>
      <c r="G12" s="105"/>
      <c r="H12" s="4"/>
      <c r="I12" s="4"/>
      <c r="J12" s="4"/>
      <c r="K12" s="4"/>
      <c r="L12" s="4"/>
      <c r="M12" s="4"/>
      <c r="N12" s="4"/>
      <c r="O12" s="4"/>
      <c r="P12" s="10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5"/>
      <c r="B13" s="75"/>
      <c r="C13" s="75"/>
      <c r="D13" s="75"/>
      <c r="E13" s="75"/>
      <c r="F13" s="75"/>
      <c r="G13" s="7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15" t="s">
        <v>276</v>
      </c>
      <c r="B15" s="122">
        <v>0.02</v>
      </c>
      <c r="C15" s="110" t="s">
        <v>18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0.02</v>
      </c>
      <c r="G15" s="114" t="str">
        <f t="shared" ref="G15:G20" si="2">F15*D15</f>
        <v>#REF!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5" t="s">
        <v>277</v>
      </c>
      <c r="B16" s="122">
        <v>0.05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5" t="s">
        <v>278</v>
      </c>
      <c r="B17" s="122">
        <v>0.05</v>
      </c>
      <c r="C17" s="122" t="s">
        <v>270</v>
      </c>
      <c r="D17" s="118" t="str">
        <f>VLOOKUP(A17,'Planilha de custo'!D5:E298,3,0)</f>
        <v>#REF!</v>
      </c>
      <c r="E17" s="119">
        <v>1.0</v>
      </c>
      <c r="F17" s="120">
        <f t="shared" si="1"/>
        <v>0.05</v>
      </c>
      <c r="G17" s="121" t="str">
        <f t="shared" si="2"/>
        <v>#REF!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5" t="s">
        <v>26</v>
      </c>
      <c r="B18" s="122">
        <v>0.05</v>
      </c>
      <c r="C18" s="122" t="s">
        <v>270</v>
      </c>
      <c r="D18" s="118" t="str">
        <f>VLOOKUP(A18,'Planilha de custo'!D6:E299,3,0)</f>
        <v>#REF!</v>
      </c>
      <c r="E18" s="119">
        <v>1.0</v>
      </c>
      <c r="F18" s="120">
        <f t="shared" si="1"/>
        <v>0.05</v>
      </c>
      <c r="G18" s="121" t="str">
        <f t="shared" si="2"/>
        <v>#REF!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5" t="s">
        <v>112</v>
      </c>
      <c r="B19" s="122">
        <v>0.005</v>
      </c>
      <c r="C19" s="122" t="s">
        <v>18</v>
      </c>
      <c r="D19" s="118" t="str">
        <f>VLOOKUP(A19,'Planilha de custo'!D7:E300,3,0)</f>
        <v>#REF!</v>
      </c>
      <c r="E19" s="119">
        <v>1.0</v>
      </c>
      <c r="F19" s="120">
        <f t="shared" si="1"/>
        <v>0.005</v>
      </c>
      <c r="G19" s="121" t="str">
        <f t="shared" si="2"/>
        <v>#REF!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5" t="s">
        <v>72</v>
      </c>
      <c r="B20" s="122">
        <v>0.005</v>
      </c>
      <c r="C20" s="122" t="s">
        <v>18</v>
      </c>
      <c r="D20" s="118" t="str">
        <f>VLOOKUP(A20,'Planilha de custo'!D8:E301,3,0)</f>
        <v>#REF!</v>
      </c>
      <c r="E20" s="119">
        <v>1.0</v>
      </c>
      <c r="F20" s="120">
        <f t="shared" si="1"/>
        <v>0.005</v>
      </c>
      <c r="G20" s="121" t="str">
        <f t="shared" si="2"/>
        <v>#REF!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5"/>
      <c r="B21" s="124"/>
      <c r="C21" s="122"/>
      <c r="D21" s="118" t="str">
        <f>VLOOKUP(A21,'Planilha de custo'!D9:E302,3,0)</f>
        <v>#REF!</v>
      </c>
      <c r="E21" s="119">
        <v>1.0</v>
      </c>
      <c r="F21" s="120">
        <f t="shared" si="1"/>
        <v>0</v>
      </c>
      <c r="G21" s="12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5"/>
      <c r="B22" s="124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5"/>
      <c r="B23" s="124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5"/>
      <c r="B24" s="124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5"/>
      <c r="B25" s="124"/>
      <c r="C25" s="122"/>
      <c r="D25" s="118" t="str">
        <f>VLOOKUP(A25,'Planilha de custo'!D13:E306,3,0)</f>
        <v>#REF!</v>
      </c>
      <c r="E25" s="119">
        <v>1.0</v>
      </c>
      <c r="F25" s="120">
        <f t="shared" si="1"/>
        <v>0</v>
      </c>
      <c r="G25" s="12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5"/>
      <c r="B26" s="124"/>
      <c r="C26" s="122"/>
      <c r="D26" s="118" t="str">
        <f>VLOOKUP(A26,'Planilha de custo'!D14:E307,3,0)</f>
        <v>#REF!</v>
      </c>
      <c r="E26" s="119">
        <v>1.0</v>
      </c>
      <c r="F26" s="120">
        <f t="shared" si="1"/>
        <v>0</v>
      </c>
      <c r="G26" s="12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5"/>
      <c r="B27" s="124"/>
      <c r="C27" s="125"/>
      <c r="D27" s="118" t="str">
        <f>VLOOKUP(A27,'Planilha de custo'!D15:E308,3,0)</f>
        <v>#REF!</v>
      </c>
      <c r="E27" s="119">
        <v>1.0</v>
      </c>
      <c r="F27" s="120">
        <f t="shared" si="1"/>
        <v>0</v>
      </c>
      <c r="G27" s="1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5"/>
      <c r="B28" s="124"/>
      <c r="C28" s="125"/>
      <c r="D28" s="118" t="str">
        <f>VLOOKUP(A28,'Planilha de custo'!D16:E309,3,0)</f>
        <v>#REF!</v>
      </c>
      <c r="E28" s="119">
        <v>1.0</v>
      </c>
      <c r="F28" s="120">
        <f t="shared" si="1"/>
        <v>0</v>
      </c>
      <c r="G28" s="12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5"/>
      <c r="B29" s="124"/>
      <c r="C29" s="125"/>
      <c r="D29" s="118" t="str">
        <f>VLOOKUP(A29,'Planilha de custo'!D17:E310,3,0)</f>
        <v>#REF!</v>
      </c>
      <c r="E29" s="119">
        <v>1.0</v>
      </c>
      <c r="F29" s="120">
        <f t="shared" si="1"/>
        <v>0</v>
      </c>
      <c r="G29" s="1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6"/>
      <c r="B30" s="127"/>
      <c r="C30" s="128"/>
      <c r="D30" s="118" t="str">
        <f>VLOOKUP(A30,'Planilha de custo'!D19:E311,3,0)</f>
        <v>#REF!</v>
      </c>
      <c r="E30" s="129">
        <v>1.0</v>
      </c>
      <c r="F30" s="130">
        <f t="shared" si="1"/>
        <v>0</v>
      </c>
      <c r="G30" s="1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5"/>
      <c r="B31" s="93"/>
      <c r="C31" s="75"/>
      <c r="D31" s="75"/>
      <c r="E31" s="75"/>
      <c r="F31" s="132" t="s">
        <v>264</v>
      </c>
      <c r="G31" s="133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34" t="s">
        <v>279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5"/>
      <c r="B42" s="75"/>
      <c r="C42" s="75"/>
      <c r="D42" s="75"/>
      <c r="E42" s="75"/>
      <c r="F42" s="75"/>
      <c r="G42" s="7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5"/>
      <c r="B43" s="75"/>
      <c r="C43" s="75"/>
      <c r="D43" s="75"/>
      <c r="E43" s="75"/>
      <c r="F43" s="75"/>
      <c r="G43" s="7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5"/>
      <c r="B44" s="75"/>
      <c r="C44" s="75"/>
      <c r="D44" s="75"/>
      <c r="E44" s="75"/>
      <c r="F44" s="75"/>
      <c r="G44" s="7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5"/>
      <c r="B45" s="75"/>
      <c r="C45" s="75"/>
      <c r="D45" s="75"/>
      <c r="E45" s="75"/>
      <c r="F45" s="75"/>
      <c r="G45" s="7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5"/>
      <c r="B46" s="75"/>
      <c r="C46" s="75"/>
      <c r="D46" s="75"/>
      <c r="E46" s="75"/>
      <c r="F46" s="75"/>
      <c r="G46" s="7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5"/>
      <c r="B47" s="75"/>
      <c r="C47" s="75"/>
      <c r="D47" s="75"/>
      <c r="E47" s="75"/>
      <c r="F47" s="75"/>
      <c r="G47" s="7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5"/>
      <c r="B48" s="75"/>
      <c r="C48" s="75"/>
      <c r="D48" s="75"/>
      <c r="E48" s="75"/>
      <c r="F48" s="75"/>
      <c r="G48" s="7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5"/>
      <c r="B49" s="75"/>
      <c r="C49" s="75"/>
      <c r="D49" s="75"/>
      <c r="E49" s="75"/>
      <c r="F49" s="75"/>
      <c r="G49" s="7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75"/>
      <c r="B50" s="75"/>
      <c r="C50" s="75"/>
      <c r="D50" s="75"/>
      <c r="E50" s="75"/>
      <c r="F50" s="75"/>
      <c r="G50" s="7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5"/>
      <c r="B51" s="75"/>
      <c r="C51" s="75"/>
      <c r="D51" s="75"/>
      <c r="E51" s="75"/>
      <c r="F51" s="75"/>
      <c r="G51" s="7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5"/>
      <c r="B52" s="75"/>
      <c r="C52" s="75"/>
      <c r="D52" s="75"/>
      <c r="E52" s="75"/>
      <c r="F52" s="75"/>
      <c r="G52" s="7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5"/>
      <c r="B53" s="75"/>
      <c r="C53" s="75"/>
      <c r="D53" s="75"/>
      <c r="E53" s="75"/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5"/>
      <c r="B54" s="75"/>
      <c r="C54" s="75"/>
      <c r="D54" s="75"/>
      <c r="E54" s="75"/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5"/>
      <c r="B55" s="75"/>
      <c r="C55" s="75"/>
      <c r="D55" s="75"/>
      <c r="E55" s="75"/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5"/>
      <c r="B56" s="75"/>
      <c r="C56" s="75"/>
      <c r="D56" s="75"/>
      <c r="E56" s="75"/>
      <c r="F56" s="75"/>
      <c r="G56" s="7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5"/>
      <c r="B57" s="75"/>
      <c r="C57" s="75"/>
      <c r="D57" s="75"/>
      <c r="E57" s="75"/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C2:G4"/>
    <mergeCell ref="B7:C7"/>
    <mergeCell ref="B8:C8"/>
    <mergeCell ref="A10:B10"/>
    <mergeCell ref="A34:G34"/>
    <mergeCell ref="A41:G41"/>
  </mergeCells>
  <dataValidations>
    <dataValidation type="list" allowBlank="1" showErrorMessage="1" sqref="A22:A30">
      <formula1>INDIRECT("tbProdutos")</formula1>
    </dataValidation>
  </dataValidation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2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138" t="s">
        <v>252</v>
      </c>
      <c r="B7" s="101" t="s">
        <v>3</v>
      </c>
      <c r="C7" s="139"/>
      <c r="D7" s="78"/>
      <c r="E7" s="75"/>
      <c r="F7" s="102" t="s">
        <v>255</v>
      </c>
      <c r="G7" s="103" t="str">
        <f>G6/C10</f>
        <v>#REF!</v>
      </c>
    </row>
    <row r="8" ht="21.0" customHeight="1">
      <c r="A8" s="138" t="s">
        <v>254</v>
      </c>
      <c r="B8" s="77" t="s">
        <v>280</v>
      </c>
      <c r="C8" s="139"/>
      <c r="D8" s="78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>
      <c r="A10" s="106" t="s">
        <v>281</v>
      </c>
      <c r="B10" s="78"/>
      <c r="C10" s="140">
        <v>1.0</v>
      </c>
      <c r="D10" s="75"/>
      <c r="E10" s="75"/>
      <c r="F10" s="81"/>
      <c r="G10" s="82"/>
      <c r="P10" s="85"/>
    </row>
    <row r="11">
      <c r="A11" s="75"/>
      <c r="B11" s="75"/>
      <c r="C11" s="75"/>
      <c r="D11" s="75"/>
      <c r="E11" s="75"/>
      <c r="F11" s="81"/>
      <c r="G11" s="105"/>
      <c r="P11" s="107"/>
    </row>
    <row r="12">
      <c r="A12" s="75"/>
      <c r="B12" s="75"/>
      <c r="C12" s="75"/>
      <c r="D12" s="75"/>
      <c r="E12" s="75"/>
      <c r="F12" s="81"/>
      <c r="G12" s="105"/>
      <c r="P12" s="107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108" t="s">
        <v>282</v>
      </c>
      <c r="B15" s="109">
        <v>0.015</v>
      </c>
      <c r="C15" s="141" t="s">
        <v>270</v>
      </c>
      <c r="D15" s="111" t="str">
        <f>VLOOKUP(A15,'Planilha de custo'!D3:E296,3,0)</f>
        <v>#REF!</v>
      </c>
      <c r="E15" s="112">
        <v>1.0</v>
      </c>
      <c r="F15" s="113">
        <f t="shared" ref="F15:F30" si="1">B15/E15</f>
        <v>0.015</v>
      </c>
      <c r="G15" s="114" t="str">
        <f t="shared" ref="G15:G26" si="2">F15*D15</f>
        <v>#REF!</v>
      </c>
    </row>
    <row r="16">
      <c r="A16" s="115" t="s">
        <v>283</v>
      </c>
      <c r="B16" s="116">
        <v>0.03</v>
      </c>
      <c r="C16" s="142" t="s">
        <v>18</v>
      </c>
      <c r="D16" s="118" t="str">
        <f>VLOOKUP(A16,'Planilha de custo'!D4:E297,3,0)</f>
        <v>#REF!</v>
      </c>
      <c r="E16" s="119">
        <v>0.95</v>
      </c>
      <c r="F16" s="120">
        <f t="shared" si="1"/>
        <v>0.03157894737</v>
      </c>
      <c r="G16" s="121" t="str">
        <f t="shared" si="2"/>
        <v>#REF!</v>
      </c>
    </row>
    <row r="17">
      <c r="A17" s="115" t="s">
        <v>284</v>
      </c>
      <c r="B17" s="116">
        <v>0.12</v>
      </c>
      <c r="C17" s="125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0.12</v>
      </c>
      <c r="G17" s="121" t="str">
        <f t="shared" si="2"/>
        <v>#REF!</v>
      </c>
    </row>
    <row r="18">
      <c r="A18" s="115" t="s">
        <v>285</v>
      </c>
      <c r="B18" s="116">
        <v>0.06</v>
      </c>
      <c r="C18" s="125" t="s">
        <v>270</v>
      </c>
      <c r="D18" s="118" t="str">
        <f>VLOOKUP(A18,'Planilha de custo'!D6:E299,3,0)</f>
        <v>#REF!</v>
      </c>
      <c r="E18" s="119">
        <v>1.0</v>
      </c>
      <c r="F18" s="120">
        <f t="shared" si="1"/>
        <v>0.06</v>
      </c>
      <c r="G18" s="121" t="str">
        <f t="shared" si="2"/>
        <v>#REF!</v>
      </c>
    </row>
    <row r="19">
      <c r="A19" s="115" t="s">
        <v>286</v>
      </c>
      <c r="B19" s="116">
        <v>0.15</v>
      </c>
      <c r="C19" s="125" t="s">
        <v>270</v>
      </c>
      <c r="D19" s="118" t="str">
        <f>VLOOKUP(A19,'Planilha de custo'!D7:E300,3,0)</f>
        <v>#REF!</v>
      </c>
      <c r="E19" s="119">
        <v>1.0</v>
      </c>
      <c r="F19" s="120">
        <f t="shared" si="1"/>
        <v>0.15</v>
      </c>
      <c r="G19" s="121" t="str">
        <f t="shared" si="2"/>
        <v>#REF!</v>
      </c>
    </row>
    <row r="20">
      <c r="A20" s="115" t="s">
        <v>287</v>
      </c>
      <c r="B20" s="116">
        <v>0.48</v>
      </c>
      <c r="C20" s="125" t="s">
        <v>270</v>
      </c>
      <c r="D20" s="118" t="str">
        <f>VLOOKUP(A20,'Planilha de custo'!D8:E301,3,0)</f>
        <v>#REF!</v>
      </c>
      <c r="E20" s="119">
        <v>1.0</v>
      </c>
      <c r="F20" s="120">
        <f t="shared" si="1"/>
        <v>0.48</v>
      </c>
      <c r="G20" s="121" t="str">
        <f t="shared" si="2"/>
        <v>#REF!</v>
      </c>
    </row>
    <row r="21" ht="15.75" customHeight="1">
      <c r="A21" s="115" t="s">
        <v>288</v>
      </c>
      <c r="B21" s="116">
        <v>0.005</v>
      </c>
      <c r="C21" s="125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</row>
    <row r="22" ht="15.75" customHeight="1">
      <c r="A22" s="115" t="s">
        <v>289</v>
      </c>
      <c r="B22" s="116">
        <v>0.12</v>
      </c>
      <c r="C22" s="125" t="s">
        <v>270</v>
      </c>
      <c r="D22" s="118" t="str">
        <f>VLOOKUP(A22,'Planilha de custo'!D10:E303,3,0)</f>
        <v>#REF!</v>
      </c>
      <c r="E22" s="119">
        <v>1.0</v>
      </c>
      <c r="F22" s="120">
        <f t="shared" si="1"/>
        <v>0.12</v>
      </c>
      <c r="G22" s="121" t="str">
        <f t="shared" si="2"/>
        <v>#REF!</v>
      </c>
    </row>
    <row r="23" ht="15.75" customHeight="1">
      <c r="A23" s="115" t="s">
        <v>290</v>
      </c>
      <c r="B23" s="116">
        <v>0.005</v>
      </c>
      <c r="C23" s="125" t="s">
        <v>18</v>
      </c>
      <c r="D23" s="118" t="str">
        <f>VLOOKUP(A23,'Planilha de custo'!D11:E304,3,0)</f>
        <v>#REF!</v>
      </c>
      <c r="E23" s="119">
        <v>1.0</v>
      </c>
      <c r="F23" s="120">
        <f t="shared" si="1"/>
        <v>0.005</v>
      </c>
      <c r="G23" s="121" t="str">
        <f t="shared" si="2"/>
        <v>#REF!</v>
      </c>
    </row>
    <row r="24" ht="15.75" customHeight="1">
      <c r="A24" s="115" t="s">
        <v>74</v>
      </c>
      <c r="B24" s="116">
        <v>0.005</v>
      </c>
      <c r="C24" s="125" t="s">
        <v>18</v>
      </c>
      <c r="D24" s="118" t="str">
        <f>VLOOKUP(A24,'Planilha de custo'!D12:E305,3,0)</f>
        <v>#REF!</v>
      </c>
      <c r="E24" s="119">
        <v>1.0</v>
      </c>
      <c r="F24" s="120">
        <f t="shared" si="1"/>
        <v>0.005</v>
      </c>
      <c r="G24" s="121" t="str">
        <f t="shared" si="2"/>
        <v>#REF!</v>
      </c>
    </row>
    <row r="25" ht="15.75" customHeight="1">
      <c r="A25" s="115" t="s">
        <v>291</v>
      </c>
      <c r="B25" s="116">
        <v>0.005</v>
      </c>
      <c r="C25" s="125" t="s">
        <v>18</v>
      </c>
      <c r="D25" s="118" t="str">
        <f>VLOOKUP(A25,'Planilha de custo'!D12:E306,3,0)</f>
        <v>#REF!</v>
      </c>
      <c r="E25" s="119">
        <v>1.0</v>
      </c>
      <c r="F25" s="120">
        <f t="shared" si="1"/>
        <v>0.005</v>
      </c>
      <c r="G25" s="121" t="str">
        <f t="shared" si="2"/>
        <v>#REF!</v>
      </c>
    </row>
    <row r="26" ht="15.75" customHeight="1">
      <c r="A26" s="115" t="s">
        <v>292</v>
      </c>
      <c r="B26" s="116">
        <v>0.1</v>
      </c>
      <c r="C26" s="125" t="s">
        <v>18</v>
      </c>
      <c r="D26" s="118" t="str">
        <f>VLOOKUP(A26,'Planilha de custo'!D12:E307,3,0)</f>
        <v>#REF!</v>
      </c>
      <c r="E26" s="119">
        <v>1.0</v>
      </c>
      <c r="F26" s="120">
        <f t="shared" si="1"/>
        <v>0.1</v>
      </c>
      <c r="G26" s="121" t="str">
        <f t="shared" si="2"/>
        <v>#REF!</v>
      </c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14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 ht="28.5" customHeight="1">
      <c r="A35" s="145" t="s">
        <v>293</v>
      </c>
    </row>
    <row r="36" ht="36.0" customHeight="1">
      <c r="A36" s="146" t="s">
        <v>294</v>
      </c>
    </row>
    <row r="37" ht="27.0" customHeight="1">
      <c r="A37" s="146" t="s">
        <v>295</v>
      </c>
    </row>
    <row r="38" ht="15.75" customHeight="1">
      <c r="A38" s="4"/>
      <c r="B38" s="4"/>
      <c r="C38" s="4"/>
      <c r="D38" s="4"/>
      <c r="E38" s="4"/>
      <c r="F38" s="4"/>
      <c r="G38" s="4"/>
    </row>
    <row r="39" ht="15.75" customHeight="1">
      <c r="A39" s="4"/>
      <c r="B39" s="4"/>
      <c r="C39" s="4"/>
      <c r="D39" s="4"/>
      <c r="E39" s="4"/>
      <c r="F39" s="4"/>
      <c r="G39" s="4"/>
    </row>
    <row r="40" ht="15.75" customHeight="1">
      <c r="A40" s="4"/>
      <c r="B40" s="4"/>
      <c r="C40" s="4"/>
      <c r="D40" s="4"/>
      <c r="E40" s="4"/>
      <c r="F40" s="4"/>
      <c r="G40" s="4"/>
    </row>
    <row r="41" ht="15.75" customHeight="1">
      <c r="A41" s="97" t="s">
        <v>266</v>
      </c>
      <c r="B41" s="57"/>
      <c r="C41" s="57"/>
      <c r="D41" s="57"/>
      <c r="E41" s="57"/>
      <c r="F41" s="57"/>
      <c r="G41" s="57"/>
    </row>
    <row r="42" ht="15.75" customHeight="1">
      <c r="A42" s="75"/>
      <c r="B42" s="75"/>
      <c r="C42" s="75"/>
      <c r="D42" s="75"/>
      <c r="E42" s="75"/>
      <c r="F42" s="75"/>
      <c r="G42" s="75"/>
    </row>
    <row r="43" ht="15.75" customHeight="1">
      <c r="A43" s="75"/>
      <c r="B43" s="75"/>
      <c r="C43" s="75"/>
      <c r="D43" s="75"/>
      <c r="E43" s="75"/>
      <c r="F43" s="75"/>
      <c r="G43" s="75"/>
    </row>
    <row r="44" ht="15.75" customHeight="1">
      <c r="A44" s="75"/>
      <c r="B44" s="75"/>
      <c r="C44" s="75"/>
      <c r="D44" s="75"/>
      <c r="E44" s="75"/>
      <c r="F44" s="75"/>
      <c r="G44" s="75"/>
    </row>
    <row r="45" ht="15.75" customHeight="1">
      <c r="A45" s="75"/>
      <c r="B45" s="75"/>
      <c r="C45" s="75"/>
      <c r="D45" s="75"/>
      <c r="E45" s="75"/>
      <c r="F45" s="75"/>
      <c r="G45" s="75"/>
    </row>
    <row r="46" ht="15.75" customHeight="1">
      <c r="A46" s="75"/>
      <c r="B46" s="75"/>
      <c r="C46" s="75"/>
      <c r="D46" s="75"/>
      <c r="E46" s="75"/>
      <c r="F46" s="75"/>
      <c r="G46" s="75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36:G36"/>
    <mergeCell ref="A37:G37"/>
    <mergeCell ref="A41:G41"/>
    <mergeCell ref="C2:G4"/>
    <mergeCell ref="B7:D7"/>
    <mergeCell ref="B8:D8"/>
    <mergeCell ref="A10:B10"/>
    <mergeCell ref="U33:AA38"/>
    <mergeCell ref="A34:G34"/>
    <mergeCell ref="A35:G35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4.5"/>
    <col customWidth="1" min="3" max="3" width="10.88"/>
    <col customWidth="1" min="4" max="4" width="9.63"/>
    <col customWidth="1" min="5" max="5" width="8.5"/>
    <col customWidth="1" min="6" max="6" width="22.13"/>
    <col customWidth="1" min="7" max="7" width="20.13"/>
    <col customWidth="1" min="8" max="16" width="7.63"/>
  </cols>
  <sheetData>
    <row r="2">
      <c r="C2" s="72" t="s">
        <v>251</v>
      </c>
      <c r="D2" s="73"/>
      <c r="E2" s="73"/>
      <c r="F2" s="73"/>
      <c r="G2" s="73"/>
    </row>
    <row r="3">
      <c r="A3" s="2"/>
      <c r="B3" s="2"/>
      <c r="C3" s="74"/>
    </row>
    <row r="4">
      <c r="A4" s="2"/>
      <c r="B4" s="2"/>
      <c r="C4" s="74"/>
    </row>
    <row r="5">
      <c r="A5" s="75"/>
      <c r="B5" s="75"/>
      <c r="C5" s="75"/>
      <c r="D5" s="75"/>
      <c r="E5" s="75"/>
      <c r="F5" s="75"/>
      <c r="G5" s="75"/>
    </row>
    <row r="6">
      <c r="A6" s="75"/>
      <c r="B6" s="75"/>
      <c r="C6" s="75"/>
      <c r="D6" s="75"/>
      <c r="E6" s="75"/>
      <c r="F6" s="99" t="s">
        <v>253</v>
      </c>
      <c r="G6" s="100" t="str">
        <f>G31</f>
        <v>#REF!</v>
      </c>
    </row>
    <row r="7" ht="36.0" customHeight="1">
      <c r="A7" s="99" t="s">
        <v>252</v>
      </c>
      <c r="B7" s="101" t="s">
        <v>3</v>
      </c>
      <c r="C7" s="78"/>
      <c r="D7" s="75"/>
      <c r="E7" s="75"/>
      <c r="F7" s="102" t="s">
        <v>255</v>
      </c>
      <c r="G7" s="103" t="str">
        <f>G6/C10</f>
        <v>#REF!</v>
      </c>
    </row>
    <row r="8" ht="21.0" customHeight="1">
      <c r="A8" s="99" t="s">
        <v>254</v>
      </c>
      <c r="B8" s="104" t="s">
        <v>296</v>
      </c>
      <c r="C8" s="78"/>
      <c r="D8" s="75"/>
      <c r="E8" s="75"/>
      <c r="F8" s="81"/>
      <c r="G8" s="105"/>
    </row>
    <row r="9">
      <c r="A9" s="75"/>
      <c r="B9" s="75"/>
      <c r="C9" s="75"/>
      <c r="D9" s="75"/>
      <c r="E9" s="75"/>
      <c r="F9" s="81"/>
      <c r="G9" s="82"/>
    </row>
    <row r="10" ht="30.0" customHeight="1">
      <c r="A10" s="106" t="s">
        <v>281</v>
      </c>
      <c r="B10" s="78"/>
      <c r="C10" s="84">
        <v>1.35</v>
      </c>
      <c r="D10" s="75"/>
      <c r="E10" s="75"/>
      <c r="F10" s="81"/>
      <c r="G10" s="82"/>
    </row>
    <row r="11">
      <c r="A11" s="75"/>
      <c r="B11" s="75"/>
      <c r="C11" s="75"/>
      <c r="D11" s="75"/>
      <c r="E11" s="75"/>
      <c r="F11" s="81"/>
      <c r="G11" s="105"/>
    </row>
    <row r="12">
      <c r="A12" s="75"/>
      <c r="B12" s="75"/>
      <c r="C12" s="75"/>
      <c r="D12" s="75"/>
      <c r="E12" s="75"/>
      <c r="F12" s="81"/>
      <c r="G12" s="105"/>
    </row>
    <row r="13">
      <c r="A13" s="75"/>
      <c r="B13" s="75"/>
      <c r="C13" s="75"/>
      <c r="D13" s="75"/>
      <c r="E13" s="75"/>
      <c r="F13" s="75"/>
      <c r="G13" s="75"/>
    </row>
    <row r="14">
      <c r="A14" s="76" t="s">
        <v>157</v>
      </c>
      <c r="B14" s="76" t="s">
        <v>269</v>
      </c>
      <c r="C14" s="76" t="s">
        <v>259</v>
      </c>
      <c r="D14" s="76" t="s">
        <v>260</v>
      </c>
      <c r="E14" s="76" t="s">
        <v>261</v>
      </c>
      <c r="F14" s="76" t="s">
        <v>262</v>
      </c>
      <c r="G14" s="76" t="s">
        <v>263</v>
      </c>
      <c r="H14" s="55"/>
      <c r="I14" s="55"/>
      <c r="J14" s="55"/>
      <c r="K14" s="55"/>
      <c r="L14" s="55"/>
      <c r="M14" s="55"/>
      <c r="N14" s="55"/>
      <c r="O14" s="55"/>
      <c r="P14" s="55"/>
    </row>
    <row r="15">
      <c r="A15" s="108" t="s">
        <v>297</v>
      </c>
      <c r="B15" s="109">
        <v>0.5</v>
      </c>
      <c r="C15" s="110" t="s">
        <v>18</v>
      </c>
      <c r="D15" s="111" t="str">
        <f>VLOOKUP(A15,'Planilha de custo'!D3:E296,3,0)</f>
        <v>#REF!</v>
      </c>
      <c r="E15" s="112">
        <v>0.95</v>
      </c>
      <c r="F15" s="113">
        <f t="shared" ref="F15:F30" si="1">B15/E15</f>
        <v>0.5263157895</v>
      </c>
      <c r="G15" s="114" t="str">
        <f t="shared" ref="G15:G21" si="2">F15*D15</f>
        <v>#REF!</v>
      </c>
    </row>
    <row r="16">
      <c r="A16" s="115" t="s">
        <v>104</v>
      </c>
      <c r="B16" s="116">
        <v>0.05</v>
      </c>
      <c r="C16" s="117" t="s">
        <v>18</v>
      </c>
      <c r="D16" s="118" t="str">
        <f>VLOOKUP(A16,'Planilha de custo'!D4:E297,3,0)</f>
        <v>#REF!</v>
      </c>
      <c r="E16" s="119">
        <v>1.0</v>
      </c>
      <c r="F16" s="120">
        <f t="shared" si="1"/>
        <v>0.05</v>
      </c>
      <c r="G16" s="121" t="str">
        <f t="shared" si="2"/>
        <v>#REF!</v>
      </c>
    </row>
    <row r="17">
      <c r="A17" s="115" t="s">
        <v>298</v>
      </c>
      <c r="B17" s="116">
        <v>0.72</v>
      </c>
      <c r="C17" s="122" t="s">
        <v>18</v>
      </c>
      <c r="D17" s="118" t="str">
        <f>VLOOKUP(A17,'Planilha de custo'!D5:E298,3,0)</f>
        <v>#REF!</v>
      </c>
      <c r="E17" s="119">
        <v>1.0</v>
      </c>
      <c r="F17" s="120">
        <f t="shared" si="1"/>
        <v>0.72</v>
      </c>
      <c r="G17" s="121" t="str">
        <f t="shared" si="2"/>
        <v>#REF!</v>
      </c>
    </row>
    <row r="18">
      <c r="A18" s="115" t="s">
        <v>271</v>
      </c>
      <c r="B18" s="116">
        <v>0.005</v>
      </c>
      <c r="C18" s="122" t="s">
        <v>18</v>
      </c>
      <c r="D18" s="118" t="str">
        <f>VLOOKUP(A18,'Planilha de custo'!D6:E299,3,0)</f>
        <v>#REF!</v>
      </c>
      <c r="E18" s="119">
        <v>1.0</v>
      </c>
      <c r="F18" s="120">
        <f t="shared" si="1"/>
        <v>0.005</v>
      </c>
      <c r="G18" s="121" t="str">
        <f t="shared" si="2"/>
        <v>#REF!</v>
      </c>
    </row>
    <row r="19">
      <c r="A19" s="115" t="s">
        <v>68</v>
      </c>
      <c r="B19" s="116">
        <v>1.0</v>
      </c>
      <c r="C19" s="122" t="s">
        <v>38</v>
      </c>
      <c r="D19" s="118" t="str">
        <f>VLOOKUP(A19,'Planilha de custo'!D7:E300,3,0)</f>
        <v>#REF!</v>
      </c>
      <c r="E19" s="119">
        <v>1.0</v>
      </c>
      <c r="F19" s="120">
        <f t="shared" si="1"/>
        <v>1</v>
      </c>
      <c r="G19" s="121" t="str">
        <f t="shared" si="2"/>
        <v>#REF!</v>
      </c>
    </row>
    <row r="20">
      <c r="A20" s="115" t="s">
        <v>34</v>
      </c>
      <c r="B20" s="116">
        <v>0.15</v>
      </c>
      <c r="C20" s="122" t="s">
        <v>18</v>
      </c>
      <c r="D20" s="118" t="str">
        <f>VLOOKUP(A20,'Planilha de custo'!D8:E301,3,0)</f>
        <v>#REF!</v>
      </c>
      <c r="E20" s="119">
        <v>0.95</v>
      </c>
      <c r="F20" s="120">
        <f t="shared" si="1"/>
        <v>0.1578947368</v>
      </c>
      <c r="G20" s="121" t="str">
        <f t="shared" si="2"/>
        <v>#REF!</v>
      </c>
    </row>
    <row r="21" ht="15.75" customHeight="1">
      <c r="A21" s="115" t="s">
        <v>112</v>
      </c>
      <c r="B21" s="147">
        <v>0.005</v>
      </c>
      <c r="C21" s="122" t="s">
        <v>18</v>
      </c>
      <c r="D21" s="118" t="str">
        <f>VLOOKUP(A21,'Planilha de custo'!D9:E302,3,0)</f>
        <v>#REF!</v>
      </c>
      <c r="E21" s="119">
        <v>1.0</v>
      </c>
      <c r="F21" s="120">
        <f t="shared" si="1"/>
        <v>0.005</v>
      </c>
      <c r="G21" s="121" t="str">
        <f t="shared" si="2"/>
        <v>#REF!</v>
      </c>
    </row>
    <row r="22" ht="15.75" customHeight="1">
      <c r="A22" s="115"/>
      <c r="B22" s="124"/>
      <c r="C22" s="122"/>
      <c r="D22" s="118" t="str">
        <f>VLOOKUP(A22,'Planilha de custo'!D10:E303,3,0)</f>
        <v>#REF!</v>
      </c>
      <c r="E22" s="119">
        <v>1.0</v>
      </c>
      <c r="F22" s="120">
        <f t="shared" si="1"/>
        <v>0</v>
      </c>
      <c r="G22" s="121"/>
    </row>
    <row r="23" ht="15.75" customHeight="1">
      <c r="A23" s="115"/>
      <c r="B23" s="124"/>
      <c r="C23" s="122"/>
      <c r="D23" s="118" t="str">
        <f>VLOOKUP(A23,'Planilha de custo'!D11:E304,3,0)</f>
        <v>#REF!</v>
      </c>
      <c r="E23" s="119">
        <v>1.0</v>
      </c>
      <c r="F23" s="120">
        <f t="shared" si="1"/>
        <v>0</v>
      </c>
      <c r="G23" s="121"/>
    </row>
    <row r="24" ht="15.75" customHeight="1">
      <c r="A24" s="115"/>
      <c r="B24" s="124"/>
      <c r="C24" s="122"/>
      <c r="D24" s="118" t="str">
        <f>VLOOKUP(A24,'Planilha de custo'!D12:E305,3,0)</f>
        <v>#REF!</v>
      </c>
      <c r="E24" s="119">
        <v>1.0</v>
      </c>
      <c r="F24" s="120">
        <f t="shared" si="1"/>
        <v>0</v>
      </c>
      <c r="G24" s="121"/>
    </row>
    <row r="25" ht="15.75" customHeight="1">
      <c r="A25" s="115"/>
      <c r="B25" s="124"/>
      <c r="C25" s="122"/>
      <c r="D25" s="118" t="str">
        <f>VLOOKUP(A25,'Planilha de custo'!D12:E306,3,0)</f>
        <v>#REF!</v>
      </c>
      <c r="E25" s="119">
        <v>1.0</v>
      </c>
      <c r="F25" s="120">
        <f t="shared" si="1"/>
        <v>0</v>
      </c>
      <c r="G25" s="121"/>
    </row>
    <row r="26" ht="15.75" customHeight="1">
      <c r="A26" s="115"/>
      <c r="B26" s="124"/>
      <c r="C26" s="122"/>
      <c r="D26" s="118" t="str">
        <f>VLOOKUP(A26,'Planilha de custo'!D12:E307,3,0)</f>
        <v>#REF!</v>
      </c>
      <c r="E26" s="119">
        <v>1.0</v>
      </c>
      <c r="F26" s="120">
        <f t="shared" si="1"/>
        <v>0</v>
      </c>
      <c r="G26" s="121"/>
    </row>
    <row r="27" ht="15.75" customHeight="1">
      <c r="A27" s="115"/>
      <c r="B27" s="124"/>
      <c r="C27" s="125"/>
      <c r="D27" s="118" t="str">
        <f>VLOOKUP(A27,'Planilha de custo'!D13:E308,3,0)</f>
        <v>#REF!</v>
      </c>
      <c r="E27" s="119">
        <v>1.0</v>
      </c>
      <c r="F27" s="120">
        <f t="shared" si="1"/>
        <v>0</v>
      </c>
      <c r="G27" s="121"/>
    </row>
    <row r="28" ht="15.75" customHeight="1">
      <c r="A28" s="115"/>
      <c r="B28" s="124"/>
      <c r="C28" s="125"/>
      <c r="D28" s="118" t="str">
        <f>VLOOKUP(A28,'Planilha de custo'!D14:E309,3,0)</f>
        <v>#REF!</v>
      </c>
      <c r="E28" s="119">
        <v>1.0</v>
      </c>
      <c r="F28" s="120">
        <f t="shared" si="1"/>
        <v>0</v>
      </c>
      <c r="G28" s="121"/>
    </row>
    <row r="29" ht="15.75" customHeight="1">
      <c r="A29" s="115"/>
      <c r="B29" s="124"/>
      <c r="C29" s="125"/>
      <c r="D29" s="118" t="str">
        <f>VLOOKUP(A29,'Planilha de custo'!D15:E310,3,0)</f>
        <v>#REF!</v>
      </c>
      <c r="E29" s="119">
        <v>1.0</v>
      </c>
      <c r="F29" s="120">
        <f t="shared" si="1"/>
        <v>0</v>
      </c>
      <c r="G29" s="121"/>
    </row>
    <row r="30" ht="15.75" customHeight="1">
      <c r="A30" s="126"/>
      <c r="B30" s="127"/>
      <c r="C30" s="128"/>
      <c r="D30" s="118" t="str">
        <f>VLOOKUP(A30,'Planilha de custo'!D16:E311,3,0)</f>
        <v>#REF!</v>
      </c>
      <c r="E30" s="129">
        <v>1.0</v>
      </c>
      <c r="F30" s="130">
        <f t="shared" si="1"/>
        <v>0</v>
      </c>
      <c r="G30" s="131"/>
    </row>
    <row r="31" ht="15.75" customHeight="1">
      <c r="A31" s="75"/>
      <c r="B31" s="93"/>
      <c r="C31" s="75"/>
      <c r="D31" s="75"/>
      <c r="E31" s="75"/>
      <c r="F31" s="143" t="s">
        <v>264</v>
      </c>
      <c r="G31" s="100" t="str">
        <f>SUM(G15:G30)</f>
        <v>#REF!</v>
      </c>
      <c r="H31" s="4"/>
      <c r="I31" s="4"/>
      <c r="J31" s="4"/>
      <c r="K31" s="4"/>
      <c r="L31" s="4"/>
      <c r="M31" s="4"/>
      <c r="N31" s="4"/>
      <c r="O31" s="4"/>
      <c r="P31" s="4"/>
    </row>
    <row r="32" ht="15.75" customHeight="1">
      <c r="A32" s="75"/>
      <c r="B32" s="93"/>
      <c r="C32" s="75"/>
      <c r="D32" s="75"/>
      <c r="E32" s="75"/>
      <c r="F32" s="75"/>
      <c r="G32" s="96"/>
      <c r="H32" s="4"/>
      <c r="I32" s="4"/>
      <c r="J32" s="4"/>
      <c r="K32" s="4"/>
      <c r="L32" s="4"/>
      <c r="M32" s="4"/>
      <c r="N32" s="4"/>
      <c r="O32" s="4"/>
      <c r="P32" s="4"/>
    </row>
    <row r="33" ht="15.75" customHeight="1">
      <c r="A33" s="75"/>
      <c r="B33" s="75"/>
      <c r="C33" s="75"/>
      <c r="D33" s="75"/>
      <c r="E33" s="75"/>
      <c r="F33" s="75"/>
      <c r="G33" s="96"/>
      <c r="H33" s="4"/>
      <c r="I33" s="4"/>
      <c r="J33" s="4"/>
      <c r="K33" s="4"/>
      <c r="L33" s="4"/>
      <c r="M33" s="4"/>
      <c r="N33" s="4"/>
      <c r="O33" s="4"/>
      <c r="P33" s="4"/>
    </row>
    <row r="34" ht="15.75" customHeight="1">
      <c r="A34" s="97" t="s">
        <v>265</v>
      </c>
      <c r="B34" s="57"/>
      <c r="C34" s="57"/>
      <c r="D34" s="57"/>
      <c r="E34" s="57"/>
      <c r="F34" s="57"/>
      <c r="G34" s="57"/>
    </row>
    <row r="35">
      <c r="A35" s="148" t="s">
        <v>299</v>
      </c>
    </row>
    <row r="36">
      <c r="A36" s="149" t="s">
        <v>300</v>
      </c>
    </row>
    <row r="37">
      <c r="A37" s="149" t="s">
        <v>301</v>
      </c>
    </row>
    <row r="38" ht="31.5" customHeight="1">
      <c r="A38" s="149" t="s">
        <v>302</v>
      </c>
    </row>
    <row r="39" ht="33.0" customHeight="1">
      <c r="A39" s="149" t="s">
        <v>303</v>
      </c>
    </row>
    <row r="40" ht="15.75" customHeight="1">
      <c r="A40" s="149" t="s">
        <v>304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49" t="s">
        <v>305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49" t="s">
        <v>306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8.5" customHeight="1">
      <c r="A43" s="149" t="s">
        <v>307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30.0" customHeight="1">
      <c r="A44" s="149" t="s">
        <v>308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49" t="s">
        <v>309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97" t="s">
        <v>266</v>
      </c>
      <c r="B46" s="57"/>
      <c r="C46" s="57"/>
      <c r="D46" s="57"/>
      <c r="E46" s="57"/>
      <c r="F46" s="57"/>
      <c r="G46" s="57"/>
    </row>
    <row r="47" ht="15.75" customHeight="1">
      <c r="A47" s="75"/>
      <c r="B47" s="75"/>
      <c r="C47" s="75"/>
      <c r="D47" s="75"/>
      <c r="E47" s="75"/>
      <c r="F47" s="75"/>
      <c r="G47" s="75"/>
    </row>
    <row r="48" ht="15.75" customHeight="1">
      <c r="A48" s="75"/>
      <c r="B48" s="75"/>
      <c r="C48" s="75"/>
      <c r="D48" s="75"/>
      <c r="E48" s="75"/>
      <c r="F48" s="75"/>
      <c r="G48" s="75"/>
    </row>
    <row r="49" ht="15.75" customHeight="1">
      <c r="A49" s="75"/>
      <c r="B49" s="75"/>
      <c r="C49" s="75"/>
      <c r="D49" s="75"/>
      <c r="E49" s="75"/>
      <c r="F49" s="75"/>
      <c r="G49" s="75"/>
    </row>
    <row r="50" ht="15.75" customHeight="1">
      <c r="A50" s="75"/>
      <c r="B50" s="75"/>
      <c r="C50" s="75"/>
      <c r="D50" s="75"/>
      <c r="E50" s="75"/>
      <c r="F50" s="75"/>
      <c r="G50" s="75"/>
    </row>
    <row r="51" ht="15.75" customHeight="1">
      <c r="A51" s="75"/>
      <c r="B51" s="75"/>
      <c r="C51" s="75"/>
      <c r="D51" s="75"/>
      <c r="E51" s="75"/>
      <c r="F51" s="75"/>
      <c r="G51" s="75"/>
    </row>
    <row r="52" ht="15.75" customHeight="1">
      <c r="A52" s="75"/>
      <c r="B52" s="75"/>
      <c r="C52" s="75"/>
      <c r="D52" s="75"/>
      <c r="E52" s="75"/>
      <c r="F52" s="75"/>
      <c r="G52" s="75"/>
    </row>
    <row r="53" ht="15.75" customHeight="1">
      <c r="A53" s="75"/>
      <c r="B53" s="75"/>
      <c r="C53" s="75"/>
      <c r="D53" s="75"/>
      <c r="E53" s="75"/>
      <c r="F53" s="75"/>
      <c r="G53" s="75"/>
    </row>
    <row r="54" ht="15.75" customHeight="1">
      <c r="A54" s="75"/>
      <c r="B54" s="75"/>
      <c r="C54" s="75"/>
      <c r="D54" s="75"/>
      <c r="E54" s="75"/>
      <c r="F54" s="75"/>
      <c r="G54" s="75"/>
    </row>
    <row r="55" ht="15.75" customHeight="1">
      <c r="A55" s="75"/>
      <c r="B55" s="75"/>
      <c r="C55" s="75"/>
      <c r="D55" s="75"/>
      <c r="E55" s="75"/>
      <c r="F55" s="75"/>
      <c r="G55" s="75"/>
    </row>
    <row r="56" ht="15.75" customHeight="1">
      <c r="A56" s="75"/>
      <c r="B56" s="75"/>
      <c r="C56" s="75"/>
      <c r="D56" s="75"/>
      <c r="E56" s="75"/>
      <c r="F56" s="75"/>
      <c r="G56" s="75"/>
    </row>
    <row r="57" ht="15.75" customHeight="1">
      <c r="A57" s="75"/>
      <c r="B57" s="75"/>
      <c r="C57" s="75"/>
      <c r="D57" s="75"/>
      <c r="E57" s="75"/>
      <c r="F57" s="75"/>
      <c r="G57" s="75"/>
    </row>
    <row r="58" ht="15.75" customHeight="1">
      <c r="A58" s="75"/>
      <c r="B58" s="75"/>
      <c r="C58" s="75"/>
      <c r="D58" s="75"/>
      <c r="E58" s="75"/>
      <c r="F58" s="75"/>
      <c r="G58" s="75"/>
    </row>
    <row r="59" ht="15.75" customHeight="1">
      <c r="A59" s="75"/>
      <c r="B59" s="75"/>
      <c r="C59" s="75"/>
      <c r="D59" s="75"/>
      <c r="E59" s="75"/>
      <c r="F59" s="75"/>
      <c r="G59" s="75"/>
    </row>
    <row r="60" ht="15.75" customHeight="1">
      <c r="A60" s="75"/>
      <c r="B60" s="75"/>
      <c r="C60" s="75"/>
      <c r="D60" s="75"/>
      <c r="E60" s="75"/>
      <c r="F60" s="75"/>
      <c r="G60" s="75"/>
    </row>
    <row r="61" ht="15.75" customHeight="1">
      <c r="A61" s="75"/>
      <c r="B61" s="75"/>
      <c r="C61" s="75"/>
      <c r="D61" s="75"/>
      <c r="E61" s="75"/>
      <c r="F61" s="75"/>
      <c r="G61" s="75"/>
    </row>
    <row r="62" ht="15.75" customHeight="1">
      <c r="A62" s="75"/>
      <c r="B62" s="75"/>
      <c r="C62" s="75"/>
      <c r="D62" s="75"/>
      <c r="E62" s="75"/>
      <c r="F62" s="75"/>
      <c r="G62" s="75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7">
    <mergeCell ref="C2:G4"/>
    <mergeCell ref="B7:C7"/>
    <mergeCell ref="B8:C8"/>
    <mergeCell ref="A10:B10"/>
    <mergeCell ref="A34:G34"/>
    <mergeCell ref="A35:G35"/>
    <mergeCell ref="A36:G36"/>
    <mergeCell ref="A44:G44"/>
    <mergeCell ref="A45:G45"/>
    <mergeCell ref="A46:G46"/>
    <mergeCell ref="A37:G37"/>
    <mergeCell ref="A38:G38"/>
    <mergeCell ref="A39:G39"/>
    <mergeCell ref="A40:G40"/>
    <mergeCell ref="A41:G41"/>
    <mergeCell ref="A42:G42"/>
    <mergeCell ref="A43:G43"/>
  </mergeCells>
  <printOptions horizontalCentered="1"/>
  <pageMargins bottom="0.7874015748031497" footer="0.0" header="0.0" left="0.5118110236220472" right="0.5118110236220472" top="0.7874015748031497"/>
  <pageSetup paperSize="9" scale="75" orientation="portrait"/>
  <headerFooter>
    <oddFooter>&amp;R&amp;F - &amp;A -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2020-03-26T13:12:18Z</dcterms:created>
  <dc:creator>Tatiana Lucas</dc:creator>
</cp:coreProperties>
</file>